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4840" yWindow="2320" windowWidth="24760" windowHeight="153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1" l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R8" i="1"/>
  <c r="O8" i="1"/>
  <c r="Z8" i="1"/>
  <c r="AC8" i="1"/>
  <c r="AF8" i="1"/>
  <c r="AG8" i="1"/>
  <c r="AN8" i="1"/>
  <c r="K8" i="1"/>
  <c r="L8" i="1"/>
  <c r="M8" i="1"/>
  <c r="N8" i="1"/>
  <c r="S8" i="1"/>
  <c r="T8" i="1"/>
  <c r="V8" i="1"/>
  <c r="P8" i="1"/>
  <c r="Q8" i="1"/>
  <c r="U8" i="1"/>
  <c r="AA8" i="1"/>
  <c r="AD8" i="1"/>
  <c r="AH8" i="1"/>
  <c r="AO8" i="1"/>
  <c r="X8" i="1"/>
  <c r="W8" i="1"/>
  <c r="AQ8" i="1"/>
  <c r="Y8" i="1"/>
  <c r="AB8" i="1"/>
  <c r="AR8" i="1"/>
  <c r="AE8" i="1"/>
  <c r="AI8" i="1"/>
  <c r="AJ8" i="1"/>
  <c r="AP8" i="1"/>
  <c r="AK8" i="1"/>
  <c r="AL8" i="1"/>
  <c r="AM8" i="1"/>
  <c r="J8" i="1"/>
  <c r="I8" i="1"/>
  <c r="R7" i="1"/>
  <c r="O7" i="1"/>
  <c r="Z7" i="1"/>
  <c r="AC7" i="1"/>
  <c r="AF7" i="1"/>
  <c r="AG7" i="1"/>
  <c r="AN7" i="1"/>
  <c r="K7" i="1"/>
  <c r="L7" i="1"/>
  <c r="M7" i="1"/>
  <c r="N7" i="1"/>
  <c r="S7" i="1"/>
  <c r="T7" i="1"/>
  <c r="V7" i="1"/>
  <c r="P7" i="1"/>
  <c r="Q7" i="1"/>
  <c r="U7" i="1"/>
  <c r="AA7" i="1"/>
  <c r="AD7" i="1"/>
  <c r="AH7" i="1"/>
  <c r="AO7" i="1"/>
  <c r="X7" i="1"/>
  <c r="W7" i="1"/>
  <c r="AQ7" i="1"/>
  <c r="Y7" i="1"/>
  <c r="AB7" i="1"/>
  <c r="AR7" i="1"/>
  <c r="AE7" i="1"/>
  <c r="AI7" i="1"/>
  <c r="AJ7" i="1"/>
  <c r="AP7" i="1"/>
  <c r="AK7" i="1"/>
  <c r="AL7" i="1"/>
  <c r="AM7" i="1"/>
  <c r="J7" i="1"/>
  <c r="I7" i="1"/>
  <c r="R6" i="1"/>
  <c r="O6" i="1"/>
  <c r="Z6" i="1"/>
  <c r="AC6" i="1"/>
  <c r="AF6" i="1"/>
  <c r="AG6" i="1"/>
  <c r="AN6" i="1"/>
  <c r="K6" i="1"/>
  <c r="L6" i="1"/>
  <c r="M6" i="1"/>
  <c r="N6" i="1"/>
  <c r="S6" i="1"/>
  <c r="T6" i="1"/>
  <c r="V6" i="1"/>
  <c r="P6" i="1"/>
  <c r="Q6" i="1"/>
  <c r="U6" i="1"/>
  <c r="AA6" i="1"/>
  <c r="AD6" i="1"/>
  <c r="AH6" i="1"/>
  <c r="AO6" i="1"/>
  <c r="X6" i="1"/>
  <c r="W6" i="1"/>
  <c r="AQ6" i="1"/>
  <c r="Y6" i="1"/>
  <c r="AB6" i="1"/>
  <c r="AR6" i="1"/>
  <c r="AE6" i="1"/>
  <c r="AI6" i="1"/>
  <c r="AJ6" i="1"/>
  <c r="AP6" i="1"/>
  <c r="AK6" i="1"/>
  <c r="AL6" i="1"/>
  <c r="AM6" i="1"/>
  <c r="J6" i="1"/>
  <c r="I6" i="1"/>
  <c r="R5" i="1"/>
  <c r="O5" i="1"/>
  <c r="Z5" i="1"/>
  <c r="AC5" i="1"/>
  <c r="AF5" i="1"/>
  <c r="AG5" i="1"/>
  <c r="AN5" i="1"/>
  <c r="K5" i="1"/>
  <c r="L5" i="1"/>
  <c r="M5" i="1"/>
  <c r="N5" i="1"/>
  <c r="S5" i="1"/>
  <c r="T5" i="1"/>
  <c r="V5" i="1"/>
  <c r="P5" i="1"/>
  <c r="Q5" i="1"/>
  <c r="U5" i="1"/>
  <c r="AA5" i="1"/>
  <c r="AD5" i="1"/>
  <c r="AH5" i="1"/>
  <c r="AO5" i="1"/>
  <c r="X5" i="1"/>
  <c r="W5" i="1"/>
  <c r="AQ5" i="1"/>
  <c r="Y5" i="1"/>
  <c r="AB5" i="1"/>
  <c r="AR5" i="1"/>
  <c r="AE5" i="1"/>
  <c r="AI5" i="1"/>
  <c r="AJ5" i="1"/>
  <c r="AP5" i="1"/>
  <c r="AK5" i="1"/>
  <c r="AL5" i="1"/>
  <c r="AM5" i="1"/>
  <c r="J5" i="1"/>
  <c r="I5" i="1"/>
  <c r="K24" i="1"/>
  <c r="L24" i="1"/>
  <c r="M24" i="1"/>
  <c r="N24" i="1"/>
  <c r="S24" i="1"/>
  <c r="T24" i="1"/>
  <c r="V24" i="1"/>
  <c r="P24" i="1"/>
  <c r="Q24" i="1"/>
  <c r="W24" i="1"/>
  <c r="AS24" i="1"/>
  <c r="U24" i="1"/>
  <c r="AR24" i="1"/>
  <c r="X24" i="1"/>
  <c r="AQ24" i="1"/>
  <c r="Y24" i="1"/>
  <c r="AB24" i="1"/>
  <c r="AD24" i="1"/>
  <c r="AE24" i="1"/>
  <c r="AI24" i="1"/>
  <c r="AJ24" i="1"/>
  <c r="AP24" i="1"/>
  <c r="AA24" i="1"/>
  <c r="AH24" i="1"/>
  <c r="AO24" i="1"/>
  <c r="R24" i="1"/>
  <c r="O24" i="1"/>
  <c r="Z24" i="1"/>
  <c r="AC24" i="1"/>
  <c r="AF24" i="1"/>
  <c r="AG24" i="1"/>
  <c r="AN24" i="1"/>
  <c r="AK24" i="1"/>
  <c r="AL24" i="1"/>
  <c r="AM24" i="1"/>
  <c r="K23" i="1"/>
  <c r="L23" i="1"/>
  <c r="M23" i="1"/>
  <c r="N23" i="1"/>
  <c r="S23" i="1"/>
  <c r="T23" i="1"/>
  <c r="V23" i="1"/>
  <c r="P23" i="1"/>
  <c r="Q23" i="1"/>
  <c r="W23" i="1"/>
  <c r="AS23" i="1"/>
  <c r="U23" i="1"/>
  <c r="AR23" i="1"/>
  <c r="X23" i="1"/>
  <c r="AQ23" i="1"/>
  <c r="Y23" i="1"/>
  <c r="AB23" i="1"/>
  <c r="AD23" i="1"/>
  <c r="AE23" i="1"/>
  <c r="AI23" i="1"/>
  <c r="AJ23" i="1"/>
  <c r="AP23" i="1"/>
  <c r="AA23" i="1"/>
  <c r="AH23" i="1"/>
  <c r="AO23" i="1"/>
  <c r="R23" i="1"/>
  <c r="O23" i="1"/>
  <c r="Z23" i="1"/>
  <c r="AC23" i="1"/>
  <c r="AF23" i="1"/>
  <c r="AG23" i="1"/>
  <c r="AN23" i="1"/>
  <c r="AK23" i="1"/>
  <c r="AL23" i="1"/>
  <c r="AM23" i="1"/>
  <c r="K22" i="1"/>
  <c r="L22" i="1"/>
  <c r="M22" i="1"/>
  <c r="N22" i="1"/>
  <c r="S22" i="1"/>
  <c r="T22" i="1"/>
  <c r="V22" i="1"/>
  <c r="P22" i="1"/>
  <c r="Q22" i="1"/>
  <c r="W22" i="1"/>
  <c r="AS22" i="1"/>
  <c r="U22" i="1"/>
  <c r="AR22" i="1"/>
  <c r="X22" i="1"/>
  <c r="AQ22" i="1"/>
  <c r="Y22" i="1"/>
  <c r="AB22" i="1"/>
  <c r="AD22" i="1"/>
  <c r="AE22" i="1"/>
  <c r="AI22" i="1"/>
  <c r="AJ22" i="1"/>
  <c r="AP22" i="1"/>
  <c r="AA22" i="1"/>
  <c r="AH22" i="1"/>
  <c r="AO22" i="1"/>
  <c r="R22" i="1"/>
  <c r="O22" i="1"/>
  <c r="Z22" i="1"/>
  <c r="AC22" i="1"/>
  <c r="AF22" i="1"/>
  <c r="AG22" i="1"/>
  <c r="AN22" i="1"/>
  <c r="AK22" i="1"/>
  <c r="AL22" i="1"/>
  <c r="AM22" i="1"/>
  <c r="K21" i="1"/>
  <c r="L21" i="1"/>
  <c r="M21" i="1"/>
  <c r="N21" i="1"/>
  <c r="S21" i="1"/>
  <c r="T21" i="1"/>
  <c r="V21" i="1"/>
  <c r="P21" i="1"/>
  <c r="Q21" i="1"/>
  <c r="W21" i="1"/>
  <c r="AS21" i="1"/>
  <c r="U21" i="1"/>
  <c r="AR21" i="1"/>
  <c r="X21" i="1"/>
  <c r="AQ21" i="1"/>
  <c r="Y21" i="1"/>
  <c r="AB21" i="1"/>
  <c r="AD21" i="1"/>
  <c r="AE21" i="1"/>
  <c r="AI21" i="1"/>
  <c r="AJ21" i="1"/>
  <c r="AP21" i="1"/>
  <c r="AA21" i="1"/>
  <c r="AH21" i="1"/>
  <c r="AO21" i="1"/>
  <c r="R21" i="1"/>
  <c r="O21" i="1"/>
  <c r="Z21" i="1"/>
  <c r="AC21" i="1"/>
  <c r="AF21" i="1"/>
  <c r="AG21" i="1"/>
  <c r="AN21" i="1"/>
  <c r="AK21" i="1"/>
  <c r="AL21" i="1"/>
  <c r="AM21" i="1"/>
  <c r="K20" i="1"/>
  <c r="L20" i="1"/>
  <c r="M20" i="1"/>
  <c r="N20" i="1"/>
  <c r="S20" i="1"/>
  <c r="T20" i="1"/>
  <c r="V20" i="1"/>
  <c r="P20" i="1"/>
  <c r="Q20" i="1"/>
  <c r="W20" i="1"/>
  <c r="AS20" i="1"/>
  <c r="U20" i="1"/>
  <c r="AR20" i="1"/>
  <c r="X20" i="1"/>
  <c r="AQ20" i="1"/>
  <c r="Y20" i="1"/>
  <c r="AB20" i="1"/>
  <c r="AD20" i="1"/>
  <c r="AE20" i="1"/>
  <c r="AI20" i="1"/>
  <c r="AJ20" i="1"/>
  <c r="AP20" i="1"/>
  <c r="AA20" i="1"/>
  <c r="AH20" i="1"/>
  <c r="AO20" i="1"/>
  <c r="R20" i="1"/>
  <c r="O20" i="1"/>
  <c r="Z20" i="1"/>
  <c r="AC20" i="1"/>
  <c r="AF20" i="1"/>
  <c r="AG20" i="1"/>
  <c r="AN20" i="1"/>
  <c r="AK20" i="1"/>
  <c r="AL20" i="1"/>
  <c r="AM20" i="1"/>
  <c r="K19" i="1"/>
  <c r="L19" i="1"/>
  <c r="M19" i="1"/>
  <c r="N19" i="1"/>
  <c r="S19" i="1"/>
  <c r="T19" i="1"/>
  <c r="V19" i="1"/>
  <c r="P19" i="1"/>
  <c r="Q19" i="1"/>
  <c r="W19" i="1"/>
  <c r="AS19" i="1"/>
  <c r="U19" i="1"/>
  <c r="AR19" i="1"/>
  <c r="X19" i="1"/>
  <c r="AQ19" i="1"/>
  <c r="Y19" i="1"/>
  <c r="AB19" i="1"/>
  <c r="AD19" i="1"/>
  <c r="AE19" i="1"/>
  <c r="AI19" i="1"/>
  <c r="AJ19" i="1"/>
  <c r="AP19" i="1"/>
  <c r="AA19" i="1"/>
  <c r="AH19" i="1"/>
  <c r="AO19" i="1"/>
  <c r="R19" i="1"/>
  <c r="O19" i="1"/>
  <c r="Z19" i="1"/>
  <c r="AC19" i="1"/>
  <c r="AF19" i="1"/>
  <c r="AG19" i="1"/>
  <c r="AN19" i="1"/>
  <c r="AK19" i="1"/>
  <c r="AL19" i="1"/>
  <c r="AM19" i="1"/>
  <c r="K18" i="1"/>
  <c r="L18" i="1"/>
  <c r="M18" i="1"/>
  <c r="N18" i="1"/>
  <c r="S18" i="1"/>
  <c r="T18" i="1"/>
  <c r="V18" i="1"/>
  <c r="P18" i="1"/>
  <c r="Q18" i="1"/>
  <c r="W18" i="1"/>
  <c r="AS18" i="1"/>
  <c r="U18" i="1"/>
  <c r="AR18" i="1"/>
  <c r="X18" i="1"/>
  <c r="AQ18" i="1"/>
  <c r="Y18" i="1"/>
  <c r="AB18" i="1"/>
  <c r="AD18" i="1"/>
  <c r="AE18" i="1"/>
  <c r="AI18" i="1"/>
  <c r="AJ18" i="1"/>
  <c r="AP18" i="1"/>
  <c r="AA18" i="1"/>
  <c r="AH18" i="1"/>
  <c r="AO18" i="1"/>
  <c r="R18" i="1"/>
  <c r="O18" i="1"/>
  <c r="Z18" i="1"/>
  <c r="AC18" i="1"/>
  <c r="AF18" i="1"/>
  <c r="AG18" i="1"/>
  <c r="AN18" i="1"/>
  <c r="AK18" i="1"/>
  <c r="AL18" i="1"/>
  <c r="AM18" i="1"/>
  <c r="K17" i="1"/>
  <c r="L17" i="1"/>
  <c r="M17" i="1"/>
  <c r="N17" i="1"/>
  <c r="S17" i="1"/>
  <c r="T17" i="1"/>
  <c r="V17" i="1"/>
  <c r="P17" i="1"/>
  <c r="Q17" i="1"/>
  <c r="W17" i="1"/>
  <c r="AS17" i="1"/>
  <c r="U17" i="1"/>
  <c r="AR17" i="1"/>
  <c r="X17" i="1"/>
  <c r="AQ17" i="1"/>
  <c r="Y17" i="1"/>
  <c r="AB17" i="1"/>
  <c r="AD17" i="1"/>
  <c r="AE17" i="1"/>
  <c r="AI17" i="1"/>
  <c r="AJ17" i="1"/>
  <c r="AP17" i="1"/>
  <c r="AA17" i="1"/>
  <c r="AH17" i="1"/>
  <c r="AO17" i="1"/>
  <c r="R17" i="1"/>
  <c r="O17" i="1"/>
  <c r="Z17" i="1"/>
  <c r="AC17" i="1"/>
  <c r="AF17" i="1"/>
  <c r="AG17" i="1"/>
  <c r="AN17" i="1"/>
  <c r="AK17" i="1"/>
  <c r="AL17" i="1"/>
  <c r="AM17" i="1"/>
  <c r="K16" i="1"/>
  <c r="L16" i="1"/>
  <c r="M16" i="1"/>
  <c r="N16" i="1"/>
  <c r="S16" i="1"/>
  <c r="T16" i="1"/>
  <c r="V16" i="1"/>
  <c r="P16" i="1"/>
  <c r="Q16" i="1"/>
  <c r="W16" i="1"/>
  <c r="AS16" i="1"/>
  <c r="U16" i="1"/>
  <c r="AR16" i="1"/>
  <c r="X16" i="1"/>
  <c r="AQ16" i="1"/>
  <c r="Y16" i="1"/>
  <c r="AB16" i="1"/>
  <c r="AD16" i="1"/>
  <c r="AE16" i="1"/>
  <c r="AI16" i="1"/>
  <c r="AJ16" i="1"/>
  <c r="AP16" i="1"/>
  <c r="AA16" i="1"/>
  <c r="AH16" i="1"/>
  <c r="AO16" i="1"/>
  <c r="R16" i="1"/>
  <c r="O16" i="1"/>
  <c r="Z16" i="1"/>
  <c r="AC16" i="1"/>
  <c r="AF16" i="1"/>
  <c r="AG16" i="1"/>
  <c r="AN16" i="1"/>
  <c r="AK16" i="1"/>
  <c r="AL16" i="1"/>
  <c r="AM16" i="1"/>
  <c r="K15" i="1"/>
  <c r="L15" i="1"/>
  <c r="M15" i="1"/>
  <c r="N15" i="1"/>
  <c r="S15" i="1"/>
  <c r="T15" i="1"/>
  <c r="V15" i="1"/>
  <c r="P15" i="1"/>
  <c r="Q15" i="1"/>
  <c r="W15" i="1"/>
  <c r="AS15" i="1"/>
  <c r="U15" i="1"/>
  <c r="AR15" i="1"/>
  <c r="X15" i="1"/>
  <c r="AQ15" i="1"/>
  <c r="Y15" i="1"/>
  <c r="AB15" i="1"/>
  <c r="AD15" i="1"/>
  <c r="AE15" i="1"/>
  <c r="AI15" i="1"/>
  <c r="AJ15" i="1"/>
  <c r="AP15" i="1"/>
  <c r="AA15" i="1"/>
  <c r="AH15" i="1"/>
  <c r="AO15" i="1"/>
  <c r="R15" i="1"/>
  <c r="O15" i="1"/>
  <c r="Z15" i="1"/>
  <c r="AC15" i="1"/>
  <c r="AF15" i="1"/>
  <c r="AG15" i="1"/>
  <c r="AN15" i="1"/>
  <c r="AK15" i="1"/>
  <c r="AL15" i="1"/>
  <c r="AM15" i="1"/>
  <c r="K14" i="1"/>
  <c r="L14" i="1"/>
  <c r="M14" i="1"/>
  <c r="N14" i="1"/>
  <c r="S14" i="1"/>
  <c r="T14" i="1"/>
  <c r="V14" i="1"/>
  <c r="P14" i="1"/>
  <c r="Q14" i="1"/>
  <c r="W14" i="1"/>
  <c r="AS14" i="1"/>
  <c r="U14" i="1"/>
  <c r="AR14" i="1"/>
  <c r="X14" i="1"/>
  <c r="AQ14" i="1"/>
  <c r="Y14" i="1"/>
  <c r="AB14" i="1"/>
  <c r="AD14" i="1"/>
  <c r="AE14" i="1"/>
  <c r="AI14" i="1"/>
  <c r="AJ14" i="1"/>
  <c r="AP14" i="1"/>
  <c r="AA14" i="1"/>
  <c r="AH14" i="1"/>
  <c r="AO14" i="1"/>
  <c r="R14" i="1"/>
  <c r="O14" i="1"/>
  <c r="Z14" i="1"/>
  <c r="AC14" i="1"/>
  <c r="AF14" i="1"/>
  <c r="AG14" i="1"/>
  <c r="AN14" i="1"/>
  <c r="AK14" i="1"/>
  <c r="AL14" i="1"/>
  <c r="AM14" i="1"/>
  <c r="K13" i="1"/>
  <c r="L13" i="1"/>
  <c r="M13" i="1"/>
  <c r="N13" i="1"/>
  <c r="S13" i="1"/>
  <c r="T13" i="1"/>
  <c r="V13" i="1"/>
  <c r="P13" i="1"/>
  <c r="Q13" i="1"/>
  <c r="W13" i="1"/>
  <c r="AS13" i="1"/>
  <c r="U13" i="1"/>
  <c r="AR13" i="1"/>
  <c r="X13" i="1"/>
  <c r="AQ13" i="1"/>
  <c r="Y13" i="1"/>
  <c r="AB13" i="1"/>
  <c r="AD13" i="1"/>
  <c r="AE13" i="1"/>
  <c r="AI13" i="1"/>
  <c r="AJ13" i="1"/>
  <c r="AP13" i="1"/>
  <c r="AA13" i="1"/>
  <c r="AH13" i="1"/>
  <c r="AO13" i="1"/>
  <c r="R13" i="1"/>
  <c r="O13" i="1"/>
  <c r="Z13" i="1"/>
  <c r="AC13" i="1"/>
  <c r="AF13" i="1"/>
  <c r="AG13" i="1"/>
  <c r="AN13" i="1"/>
  <c r="AK13" i="1"/>
  <c r="AL13" i="1"/>
  <c r="AM13" i="1"/>
  <c r="K12" i="1"/>
  <c r="L12" i="1"/>
  <c r="M12" i="1"/>
  <c r="N12" i="1"/>
  <c r="S12" i="1"/>
  <c r="T12" i="1"/>
  <c r="V12" i="1"/>
  <c r="P12" i="1"/>
  <c r="Q12" i="1"/>
  <c r="W12" i="1"/>
  <c r="AS12" i="1"/>
  <c r="U12" i="1"/>
  <c r="AR12" i="1"/>
  <c r="X12" i="1"/>
  <c r="AQ12" i="1"/>
  <c r="Y12" i="1"/>
  <c r="AB12" i="1"/>
  <c r="AD12" i="1"/>
  <c r="AE12" i="1"/>
  <c r="AI12" i="1"/>
  <c r="AJ12" i="1"/>
  <c r="AP12" i="1"/>
  <c r="AA12" i="1"/>
  <c r="AH12" i="1"/>
  <c r="AO12" i="1"/>
  <c r="R12" i="1"/>
  <c r="O12" i="1"/>
  <c r="Z12" i="1"/>
  <c r="AC12" i="1"/>
  <c r="AF12" i="1"/>
  <c r="AG12" i="1"/>
  <c r="AN12" i="1"/>
  <c r="AK12" i="1"/>
  <c r="AL12" i="1"/>
  <c r="AM12" i="1"/>
  <c r="K11" i="1"/>
  <c r="L11" i="1"/>
  <c r="M11" i="1"/>
  <c r="N11" i="1"/>
  <c r="S11" i="1"/>
  <c r="T11" i="1"/>
  <c r="V11" i="1"/>
  <c r="P11" i="1"/>
  <c r="Q11" i="1"/>
  <c r="W11" i="1"/>
  <c r="AS11" i="1"/>
  <c r="U11" i="1"/>
  <c r="AR11" i="1"/>
  <c r="X11" i="1"/>
  <c r="AQ11" i="1"/>
  <c r="Y11" i="1"/>
  <c r="AB11" i="1"/>
  <c r="AD11" i="1"/>
  <c r="AE11" i="1"/>
  <c r="AI11" i="1"/>
  <c r="AJ11" i="1"/>
  <c r="AP11" i="1"/>
  <c r="AA11" i="1"/>
  <c r="AH11" i="1"/>
  <c r="AO11" i="1"/>
  <c r="R11" i="1"/>
  <c r="O11" i="1"/>
  <c r="Z11" i="1"/>
  <c r="AC11" i="1"/>
  <c r="AF11" i="1"/>
  <c r="AG11" i="1"/>
  <c r="AN11" i="1"/>
  <c r="AK11" i="1"/>
  <c r="AL11" i="1"/>
  <c r="AM11" i="1"/>
  <c r="K10" i="1"/>
  <c r="L10" i="1"/>
  <c r="M10" i="1"/>
  <c r="N10" i="1"/>
  <c r="S10" i="1"/>
  <c r="T10" i="1"/>
  <c r="V10" i="1"/>
  <c r="P10" i="1"/>
  <c r="Q10" i="1"/>
  <c r="W10" i="1"/>
  <c r="AS10" i="1"/>
  <c r="U10" i="1"/>
  <c r="AR10" i="1"/>
  <c r="X10" i="1"/>
  <c r="AQ10" i="1"/>
  <c r="Y10" i="1"/>
  <c r="AB10" i="1"/>
  <c r="AD10" i="1"/>
  <c r="AE10" i="1"/>
  <c r="AI10" i="1"/>
  <c r="AJ10" i="1"/>
  <c r="AP10" i="1"/>
  <c r="AA10" i="1"/>
  <c r="AH10" i="1"/>
  <c r="AO10" i="1"/>
  <c r="R10" i="1"/>
  <c r="O10" i="1"/>
  <c r="Z10" i="1"/>
  <c r="AC10" i="1"/>
  <c r="AF10" i="1"/>
  <c r="AG10" i="1"/>
  <c r="AN10" i="1"/>
  <c r="AK10" i="1"/>
  <c r="AL10" i="1"/>
  <c r="AM10" i="1"/>
  <c r="K9" i="1"/>
  <c r="L9" i="1"/>
  <c r="M9" i="1"/>
  <c r="N9" i="1"/>
  <c r="S9" i="1"/>
  <c r="T9" i="1"/>
  <c r="V9" i="1"/>
  <c r="P9" i="1"/>
  <c r="Q9" i="1"/>
  <c r="W9" i="1"/>
  <c r="AS9" i="1"/>
  <c r="U9" i="1"/>
  <c r="AR9" i="1"/>
  <c r="X9" i="1"/>
  <c r="AQ9" i="1"/>
  <c r="Y9" i="1"/>
  <c r="AB9" i="1"/>
  <c r="AD9" i="1"/>
  <c r="AE9" i="1"/>
  <c r="AI9" i="1"/>
  <c r="AJ9" i="1"/>
  <c r="AP9" i="1"/>
  <c r="AA9" i="1"/>
  <c r="AH9" i="1"/>
  <c r="AO9" i="1"/>
  <c r="R9" i="1"/>
  <c r="O9" i="1"/>
  <c r="Z9" i="1"/>
  <c r="AC9" i="1"/>
  <c r="AF9" i="1"/>
  <c r="AG9" i="1"/>
  <c r="AN9" i="1"/>
  <c r="AK9" i="1"/>
  <c r="AL9" i="1"/>
  <c r="AM9" i="1"/>
  <c r="AS8" i="1"/>
  <c r="AS7" i="1"/>
  <c r="AS6" i="1"/>
  <c r="AS5" i="1"/>
</calcChain>
</file>

<file path=xl/sharedStrings.xml><?xml version="1.0" encoding="utf-8"?>
<sst xmlns="http://schemas.openxmlformats.org/spreadsheetml/2006/main" count="12" uniqueCount="9">
  <si>
    <t>L</t>
  </si>
  <si>
    <t>a</t>
  </si>
  <si>
    <t>b</t>
  </si>
  <si>
    <t>Sample 1</t>
  </si>
  <si>
    <t>Sample 2</t>
  </si>
  <si>
    <t>Round:</t>
  </si>
  <si>
    <t>Delta E 76 and 2000 calculator</t>
  </si>
  <si>
    <r>
      <t>dE</t>
    </r>
    <r>
      <rPr>
        <vertAlign val="subscript"/>
        <sz val="11"/>
        <color theme="1"/>
        <rFont val="Helvetica Neue"/>
      </rPr>
      <t>76</t>
    </r>
  </si>
  <si>
    <r>
      <t>dE</t>
    </r>
    <r>
      <rPr>
        <vertAlign val="subscript"/>
        <sz val="12"/>
        <color theme="1"/>
        <rFont val="Helvetica Neue"/>
      </rPr>
      <t>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</si>
</sst>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Helvetica Neue"/>
      <family val="2"/>
      <charset val="128"/>
    </font>
    <font>
      <u/>
      <sz val="12"/>
      <color theme="10"/>
      <name val="Helvetica Neue"/>
      <family val="2"/>
    </font>
    <font>
      <u/>
      <sz val="12"/>
      <color theme="11"/>
      <name val="Helvetica Neue"/>
      <family val="2"/>
    </font>
    <font>
      <b/>
      <sz val="28"/>
      <color rgb="FF0000FF"/>
      <name val="Helvetica Neue"/>
    </font>
    <font>
      <sz val="10"/>
      <color theme="1"/>
      <name val="Helvetica Neue"/>
    </font>
    <font>
      <b/>
      <sz val="10"/>
      <color rgb="FF0000FF"/>
      <name val="Helvetica Neue"/>
    </font>
    <font>
      <sz val="11"/>
      <color theme="1"/>
      <name val="Helvetica Neue"/>
    </font>
    <font>
      <vertAlign val="subscript"/>
      <sz val="11"/>
      <color theme="1"/>
      <name val="Helvetica Neue"/>
    </font>
    <font>
      <vertAlign val="subscript"/>
      <sz val="12"/>
      <color theme="1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auto="1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 style="thin">
        <color auto="1"/>
      </bottom>
      <diagonal/>
    </border>
    <border>
      <left style="thin">
        <color auto="1"/>
      </left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theme="0" tint="-0.249977111117893"/>
      </right>
      <top style="thin">
        <color auto="1"/>
      </top>
      <bottom/>
      <diagonal/>
    </border>
    <border>
      <left style="thin">
        <color auto="1"/>
      </left>
      <right style="dotted">
        <color theme="0" tint="-0.249977111117893"/>
      </right>
      <top/>
      <bottom/>
      <diagonal/>
    </border>
    <border>
      <left style="thin">
        <color auto="1"/>
      </left>
      <right style="dotted">
        <color theme="0" tint="-0.249977111117893"/>
      </right>
      <top/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9" xfId="0" applyBorder="1" applyAlignment="1">
      <alignment horizontal="center"/>
    </xf>
    <xf numFmtId="0" fontId="3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6" xfId="0" applyFont="1" applyBorder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4"/>
  <sheetViews>
    <sheetView showGridLines="0" showRowColHeaders="0" tabSelected="1" showRuler="0" workbookViewId="0">
      <selection activeCell="AT10" sqref="AT10"/>
    </sheetView>
  </sheetViews>
  <sheetFormatPr baseColWidth="10" defaultColWidth="7.7109375" defaultRowHeight="15" x14ac:dyDescent="0"/>
  <cols>
    <col min="11" max="45" width="0.140625" customWidth="1"/>
  </cols>
  <sheetData>
    <row r="1" spans="1:55" ht="34">
      <c r="B1" s="13" t="s">
        <v>6</v>
      </c>
      <c r="H1" s="8"/>
    </row>
    <row r="2" spans="1:55">
      <c r="A2" s="29"/>
      <c r="B2" s="30"/>
      <c r="C2" s="29"/>
      <c r="D2" s="29"/>
      <c r="E2" s="29"/>
      <c r="F2" s="29"/>
      <c r="G2" s="29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</row>
    <row r="3" spans="1:55">
      <c r="B3" s="1"/>
      <c r="C3" s="2" t="s">
        <v>3</v>
      </c>
      <c r="D3" s="3"/>
      <c r="E3" s="1"/>
      <c r="F3" s="2" t="s">
        <v>4</v>
      </c>
      <c r="G3" s="3"/>
      <c r="H3" s="9" t="s">
        <v>5</v>
      </c>
      <c r="I3" s="28">
        <v>2</v>
      </c>
      <c r="J3" s="12">
        <v>2</v>
      </c>
    </row>
    <row r="4" spans="1:55">
      <c r="B4" s="5" t="s">
        <v>0</v>
      </c>
      <c r="C4" s="6" t="s">
        <v>1</v>
      </c>
      <c r="D4" s="7" t="s">
        <v>2</v>
      </c>
      <c r="E4" s="5" t="s">
        <v>0</v>
      </c>
      <c r="F4" s="6" t="s">
        <v>1</v>
      </c>
      <c r="G4" s="7" t="s">
        <v>2</v>
      </c>
      <c r="H4" s="4"/>
      <c r="I4" s="32" t="s">
        <v>7</v>
      </c>
      <c r="J4" s="12" t="s">
        <v>8</v>
      </c>
    </row>
    <row r="5" spans="1:55">
      <c r="B5" s="14">
        <v>50</v>
      </c>
      <c r="C5" s="20">
        <v>79</v>
      </c>
      <c r="D5" s="15">
        <v>-2</v>
      </c>
      <c r="E5" s="14">
        <v>50</v>
      </c>
      <c r="F5" s="20">
        <v>79</v>
      </c>
      <c r="G5" s="15">
        <v>1</v>
      </c>
      <c r="H5" s="10"/>
      <c r="I5" s="24">
        <f>IF(E5="","",ROUND(SQRT((E5-B5)^2+(F5-C5)^2+(G5-D5)^2),$I$3))</f>
        <v>3</v>
      </c>
      <c r="J5" s="15">
        <f>IF(E5="","",ROUND(SQRT(AN5^2+AO5^2+AP5^2+AM5*AO5*AP5),$J$3))</f>
        <v>1.17</v>
      </c>
      <c r="K5">
        <f>SQRT(C5^2+D5^2)</f>
        <v>79.025312400521386</v>
      </c>
      <c r="L5">
        <f>SQRT(F5^2+G5^2)</f>
        <v>79.006328860414726</v>
      </c>
      <c r="M5">
        <f t="shared" ref="M5" si="0">AVERAGE(K5:L5)</f>
        <v>79.015820630468056</v>
      </c>
      <c r="N5">
        <f>0.5*(1-SQRT(M5^7/(M5^7+25^7)))</f>
        <v>7.9326505362520283E-5</v>
      </c>
      <c r="O5">
        <f>B5</f>
        <v>50</v>
      </c>
      <c r="P5">
        <f>(1+$N5)*C5</f>
        <v>79.006266793923629</v>
      </c>
      <c r="Q5">
        <f>D5</f>
        <v>-2</v>
      </c>
      <c r="R5">
        <f>E5</f>
        <v>50</v>
      </c>
      <c r="S5">
        <f>(1+$N5)*F5</f>
        <v>79.006266793923629</v>
      </c>
      <c r="T5">
        <f>G5</f>
        <v>1</v>
      </c>
      <c r="U5">
        <f t="shared" ref="U5" si="1">SQRT(P5^2+Q5^2)</f>
        <v>79.031577187303043</v>
      </c>
      <c r="V5">
        <f t="shared" ref="V5" si="2">SQRT(S5^2+T5^2)</f>
        <v>79.012595152372</v>
      </c>
      <c r="W5">
        <f t="shared" ref="W5" si="3">IF(AND(P5=0,Q5=0),0,IF(Q5&gt;=0,DEGREES(ATAN2(P5,Q5)),DEGREES(ATAN2(P5,Q5))+360))</f>
        <v>358.54989869141417</v>
      </c>
      <c r="X5">
        <f t="shared" ref="X5" si="4">IF(AND(S5=0,T5=0),0,IF(T5&gt;=0,DEGREES(ATAN2(S5,T5)),DEGREES(ATAN2(S5,T5))+360))</f>
        <v>0.72516678025651538</v>
      </c>
      <c r="Y5">
        <f>IF(AQ5=0,X5-W5,IF(AQ5=1,X5-W5-360,X5+360-W5))</f>
        <v>2.1752680888423583</v>
      </c>
      <c r="Z5">
        <f t="shared" ref="Z5" si="5">R5-O5</f>
        <v>0</v>
      </c>
      <c r="AA5">
        <f t="shared" ref="AA5" si="6">(V5-U5)</f>
        <v>-1.8982034931042335E-2</v>
      </c>
      <c r="AB5">
        <f t="shared" ref="AB5" si="7">(2*SQRT(U5*V5)*SIN(RADIANS(Y5/2)))</f>
        <v>2.9999399464572529</v>
      </c>
      <c r="AC5">
        <f t="shared" ref="AC5" si="8">AVERAGE(O5,R5)</f>
        <v>50</v>
      </c>
      <c r="AD5">
        <f t="shared" ref="AD5" si="9">AVERAGE(U5,V5)</f>
        <v>79.022086169837522</v>
      </c>
      <c r="AE5">
        <f>IF(AR5=3,W5+X5,IF(AR5=0,AVERAGE(W5,X5),IF(AR5=1,AVERAGE(W5,X5)+180,AVERAGE(W5,X5)-180)))</f>
        <v>359.63753273583535</v>
      </c>
      <c r="AF5">
        <f t="shared" ref="AF5" si="10">(AC5-50)^2</f>
        <v>0</v>
      </c>
      <c r="AG5">
        <f t="shared" ref="AG5" si="11">1+(0.015*AF5/SQRT(20+AF5))</f>
        <v>1</v>
      </c>
      <c r="AH5">
        <f t="shared" ref="AH5" si="12">1+0.045*AD5</f>
        <v>4.5559938776426883</v>
      </c>
      <c r="AI5">
        <f t="shared" ref="AI5" si="13">1-0.17*COS(RADIANS(AE5-30))+0.24*COS(RADIANS(2*AE5))+0.32*COS(RADIANS(3*AE5+6))-0.2*COS(RADIANS(4*AE5-63))</f>
        <v>1.3258614920262017</v>
      </c>
      <c r="AJ5">
        <f t="shared" ref="AJ5" si="14">1+0.015*AD5*AI5</f>
        <v>2.5715851160824581</v>
      </c>
      <c r="AK5">
        <f t="shared" ref="AK5" si="15">30*EXP(-1*((AE5-275)/25)^2)</f>
        <v>3.1579359615553437E-4</v>
      </c>
      <c r="AL5">
        <f>2*SQRT(AD5^7/(AD5^7+25^7))</f>
        <v>1.9996828700057256</v>
      </c>
      <c r="AM5">
        <f t="shared" ref="AM5" si="16">-SIN(RADIANS(2*AK5))*AL5</f>
        <v>-2.2043056226602241E-5</v>
      </c>
      <c r="AN5">
        <f>Z5/AG5/1</f>
        <v>0</v>
      </c>
      <c r="AO5">
        <f>AA5/AH5/1</f>
        <v>-4.166387278128611E-3</v>
      </c>
      <c r="AP5">
        <f>AB5/AJ5/1</f>
        <v>1.1665722933671931</v>
      </c>
      <c r="AQ5">
        <f>IF((X5-W5)&gt;180,1,IF((X5-W5)&lt;-180,2,0))</f>
        <v>2</v>
      </c>
      <c r="AR5">
        <f>IF(U5*V5=0,3,IF(ABS(X5-W5)&lt;=180,0,IF((X5+W5)&lt;360,1,2)))</f>
        <v>1</v>
      </c>
      <c r="AS5">
        <f>IF(V5*W5=0,3,IF(ABS(Y5-X5)&lt;=180,0,IF((Y5+X5)&lt;360,1,2)))</f>
        <v>0</v>
      </c>
    </row>
    <row r="6" spans="1:55">
      <c r="B6" s="16"/>
      <c r="C6" s="21"/>
      <c r="D6" s="17"/>
      <c r="E6" s="16"/>
      <c r="F6" s="21"/>
      <c r="G6" s="17"/>
      <c r="H6" s="11"/>
      <c r="I6" s="25" t="str">
        <f t="shared" ref="I6:I24" si="17">IF(E6="","",ROUND(SQRT((E6-B6)^2+(F6-C6)^2+(G6-D6)^2),$I$3))</f>
        <v/>
      </c>
      <c r="J6" s="17" t="str">
        <f t="shared" ref="J6:J24" si="18">IF(E6="","",ROUND(SQRT(AN6^2+AO6^2+AP6^2+AM6*AO6*AP6),$J$3))</f>
        <v/>
      </c>
      <c r="K6">
        <f t="shared" ref="K6:K24" si="19">SQRT(C6^2+D6^2)</f>
        <v>0</v>
      </c>
      <c r="L6">
        <f t="shared" ref="L6:L24" si="20">SQRT(F6^2+G6^2)</f>
        <v>0</v>
      </c>
      <c r="M6">
        <f t="shared" ref="M6:M24" si="21">AVERAGE(K6:L6)</f>
        <v>0</v>
      </c>
      <c r="N6">
        <f t="shared" ref="N6:N24" si="22">0.5*(1-SQRT(M6^7/(M6^7+25^7)))</f>
        <v>0.5</v>
      </c>
      <c r="O6">
        <f t="shared" ref="O6:O24" si="23">B6</f>
        <v>0</v>
      </c>
      <c r="P6">
        <f t="shared" ref="P6:P24" si="24">(1+$N6)*C6</f>
        <v>0</v>
      </c>
      <c r="Q6">
        <f t="shared" ref="Q6:Q24" si="25">D6</f>
        <v>0</v>
      </c>
      <c r="R6">
        <f t="shared" ref="R6:R24" si="26">E6</f>
        <v>0</v>
      </c>
      <c r="S6">
        <f t="shared" ref="S6:S24" si="27">(1+$N6)*F6</f>
        <v>0</v>
      </c>
      <c r="T6">
        <f t="shared" ref="T6:T24" si="28">G6</f>
        <v>0</v>
      </c>
      <c r="U6">
        <f t="shared" ref="U6:U24" si="29">SQRT(P6^2+Q6^2)</f>
        <v>0</v>
      </c>
      <c r="V6">
        <f t="shared" ref="V6:V24" si="30">SQRT(S6^2+T6^2)</f>
        <v>0</v>
      </c>
      <c r="W6">
        <f t="shared" ref="W6:W24" si="31">IF(AND(P6=0,Q6=0),0,IF(Q6&gt;=0,DEGREES(ATAN2(P6,Q6)),DEGREES(ATAN2(P6,Q6))+360))</f>
        <v>0</v>
      </c>
      <c r="X6">
        <f t="shared" ref="X6:X24" si="32">IF(AND(S6=0,T6=0),0,IF(T6&gt;=0,DEGREES(ATAN2(S6,T6)),DEGREES(ATAN2(S6,T6))+360))</f>
        <v>0</v>
      </c>
      <c r="Y6">
        <f t="shared" ref="Y6:Y24" si="33">IF(AQ6=0,X6-W6,IF(AQ6=1,X6-W6-360,X6+360-W6))</f>
        <v>0</v>
      </c>
      <c r="Z6">
        <f t="shared" ref="Z6:Z24" si="34">R6-O6</f>
        <v>0</v>
      </c>
      <c r="AA6">
        <f t="shared" ref="AA6:AA24" si="35">(V6-U6)</f>
        <v>0</v>
      </c>
      <c r="AB6">
        <f t="shared" ref="AB6:AB24" si="36">(2*SQRT(U6*V6)*SIN(RADIANS(Y6/2)))</f>
        <v>0</v>
      </c>
      <c r="AC6">
        <f t="shared" ref="AC6:AC24" si="37">AVERAGE(O6,R6)</f>
        <v>0</v>
      </c>
      <c r="AD6">
        <f t="shared" ref="AD6:AD24" si="38">AVERAGE(U6,V6)</f>
        <v>0</v>
      </c>
      <c r="AE6">
        <f t="shared" ref="AE6:AE24" si="39">IF(AR6=3,W6+X6,IF(AR6=0,AVERAGE(W6,X6),IF(AR6=1,AVERAGE(W6,X6)+180,AVERAGE(W6,X6)-180)))</f>
        <v>0</v>
      </c>
      <c r="AF6">
        <f t="shared" ref="AF6:AF24" si="40">(AC6-50)^2</f>
        <v>2500</v>
      </c>
      <c r="AG6">
        <f t="shared" ref="AG6:AG24" si="41">1+(0.015*AF6/SQRT(20+AF6))</f>
        <v>1.747017880833996</v>
      </c>
      <c r="AH6">
        <f t="shared" ref="AH6:AH24" si="42">1+0.045*AD6</f>
        <v>1</v>
      </c>
      <c r="AI6">
        <f t="shared" ref="AI6:AI24" si="43">1-0.17*COS(RADIANS(AE6-30))+0.24*COS(RADIANS(2*AE6))+0.32*COS(RADIANS(3*AE6+6))-0.2*COS(RADIANS(4*AE6-63))</f>
        <v>1.3202245879265835</v>
      </c>
      <c r="AJ6">
        <f t="shared" ref="AJ6:AJ24" si="44">1+0.015*AD6*AI6</f>
        <v>1</v>
      </c>
      <c r="AK6">
        <f t="shared" ref="AK6:AK24" si="45">30*EXP(-1*((AE6-275)/25)^2)</f>
        <v>8.4623102653804059E-52</v>
      </c>
      <c r="AL6">
        <f t="shared" ref="AL6:AL24" si="46">2*SQRT(AD6^7/(AD6^7+25^7))</f>
        <v>0</v>
      </c>
      <c r="AM6">
        <f t="shared" ref="AM6:AM24" si="47">-SIN(RADIANS(2*AK6))*AL6</f>
        <v>0</v>
      </c>
      <c r="AN6">
        <f t="shared" ref="AN6:AN24" si="48">Z6/AG6/1</f>
        <v>0</v>
      </c>
      <c r="AO6">
        <f t="shared" ref="AO6:AO24" si="49">AA6/AH6/1</f>
        <v>0</v>
      </c>
      <c r="AP6">
        <f t="shared" ref="AP6:AP24" si="50">AB6/AJ6/1</f>
        <v>0</v>
      </c>
      <c r="AQ6">
        <f t="shared" ref="AQ6:AQ24" si="51">IF((X6-W6)&gt;180,1,IF((X6-W6)&lt;-180,2,0))</f>
        <v>0</v>
      </c>
      <c r="AR6">
        <f t="shared" ref="AR6:AR24" si="52">IF(U6*V6=0,3,IF(ABS(X6-W6)&lt;=180,0,IF((X6+W6)&lt;360,1,2)))</f>
        <v>3</v>
      </c>
      <c r="AS6">
        <f t="shared" ref="AS6:AS24" si="53">IF(V6*W6=0,3,IF(ABS(Y6-X6)&lt;=180,0,IF((Y6+X6)&lt;360,1,2)))</f>
        <v>3</v>
      </c>
    </row>
    <row r="7" spans="1:55">
      <c r="B7" s="14"/>
      <c r="C7" s="22"/>
      <c r="D7" s="15"/>
      <c r="E7" s="14"/>
      <c r="F7" s="22"/>
      <c r="G7" s="15"/>
      <c r="H7" s="10"/>
      <c r="I7" s="26" t="str">
        <f t="shared" si="17"/>
        <v/>
      </c>
      <c r="J7" s="15" t="str">
        <f t="shared" si="18"/>
        <v/>
      </c>
      <c r="K7">
        <f t="shared" si="19"/>
        <v>0</v>
      </c>
      <c r="L7">
        <f t="shared" si="20"/>
        <v>0</v>
      </c>
      <c r="M7">
        <f t="shared" si="21"/>
        <v>0</v>
      </c>
      <c r="N7">
        <f t="shared" si="22"/>
        <v>0.5</v>
      </c>
      <c r="O7">
        <f t="shared" si="23"/>
        <v>0</v>
      </c>
      <c r="P7">
        <f t="shared" si="24"/>
        <v>0</v>
      </c>
      <c r="Q7">
        <f t="shared" si="25"/>
        <v>0</v>
      </c>
      <c r="R7">
        <f t="shared" si="26"/>
        <v>0</v>
      </c>
      <c r="S7">
        <f t="shared" si="27"/>
        <v>0</v>
      </c>
      <c r="T7">
        <f t="shared" si="28"/>
        <v>0</v>
      </c>
      <c r="U7">
        <f t="shared" si="29"/>
        <v>0</v>
      </c>
      <c r="V7">
        <f t="shared" si="30"/>
        <v>0</v>
      </c>
      <c r="W7">
        <f t="shared" si="31"/>
        <v>0</v>
      </c>
      <c r="X7">
        <f t="shared" si="32"/>
        <v>0</v>
      </c>
      <c r="Y7">
        <f t="shared" si="33"/>
        <v>0</v>
      </c>
      <c r="Z7">
        <f t="shared" si="34"/>
        <v>0</v>
      </c>
      <c r="AA7">
        <f t="shared" si="35"/>
        <v>0</v>
      </c>
      <c r="AB7">
        <f t="shared" si="36"/>
        <v>0</v>
      </c>
      <c r="AC7">
        <f t="shared" si="37"/>
        <v>0</v>
      </c>
      <c r="AD7">
        <f t="shared" si="38"/>
        <v>0</v>
      </c>
      <c r="AE7">
        <f t="shared" si="39"/>
        <v>0</v>
      </c>
      <c r="AF7">
        <f t="shared" si="40"/>
        <v>2500</v>
      </c>
      <c r="AG7">
        <f t="shared" si="41"/>
        <v>1.747017880833996</v>
      </c>
      <c r="AH7">
        <f t="shared" si="42"/>
        <v>1</v>
      </c>
      <c r="AI7">
        <f t="shared" si="43"/>
        <v>1.3202245879265835</v>
      </c>
      <c r="AJ7">
        <f t="shared" si="44"/>
        <v>1</v>
      </c>
      <c r="AK7">
        <f t="shared" si="45"/>
        <v>8.4623102653804059E-52</v>
      </c>
      <c r="AL7">
        <f t="shared" si="46"/>
        <v>0</v>
      </c>
      <c r="AM7">
        <f t="shared" si="47"/>
        <v>0</v>
      </c>
      <c r="AN7">
        <f t="shared" si="48"/>
        <v>0</v>
      </c>
      <c r="AO7">
        <f t="shared" si="49"/>
        <v>0</v>
      </c>
      <c r="AP7">
        <f t="shared" si="50"/>
        <v>0</v>
      </c>
      <c r="AQ7">
        <f t="shared" si="51"/>
        <v>0</v>
      </c>
      <c r="AR7">
        <f t="shared" si="52"/>
        <v>3</v>
      </c>
      <c r="AS7">
        <f t="shared" si="53"/>
        <v>3</v>
      </c>
    </row>
    <row r="8" spans="1:55">
      <c r="B8" s="16"/>
      <c r="C8" s="21"/>
      <c r="D8" s="17"/>
      <c r="E8" s="16"/>
      <c r="F8" s="21"/>
      <c r="G8" s="17"/>
      <c r="H8" s="11"/>
      <c r="I8" s="25" t="str">
        <f t="shared" si="17"/>
        <v/>
      </c>
      <c r="J8" s="17" t="str">
        <f t="shared" si="18"/>
        <v/>
      </c>
      <c r="K8">
        <f t="shared" si="19"/>
        <v>0</v>
      </c>
      <c r="L8">
        <f t="shared" si="20"/>
        <v>0</v>
      </c>
      <c r="M8">
        <f t="shared" si="21"/>
        <v>0</v>
      </c>
      <c r="N8">
        <f t="shared" si="22"/>
        <v>0.5</v>
      </c>
      <c r="O8">
        <f t="shared" si="23"/>
        <v>0</v>
      </c>
      <c r="P8">
        <f t="shared" si="24"/>
        <v>0</v>
      </c>
      <c r="Q8">
        <f t="shared" si="25"/>
        <v>0</v>
      </c>
      <c r="R8">
        <f t="shared" si="26"/>
        <v>0</v>
      </c>
      <c r="S8">
        <f t="shared" si="27"/>
        <v>0</v>
      </c>
      <c r="T8">
        <f t="shared" si="28"/>
        <v>0</v>
      </c>
      <c r="U8">
        <f t="shared" si="29"/>
        <v>0</v>
      </c>
      <c r="V8">
        <f t="shared" si="30"/>
        <v>0</v>
      </c>
      <c r="W8">
        <f t="shared" si="31"/>
        <v>0</v>
      </c>
      <c r="X8">
        <f t="shared" si="32"/>
        <v>0</v>
      </c>
      <c r="Y8">
        <f t="shared" si="33"/>
        <v>0</v>
      </c>
      <c r="Z8">
        <f t="shared" si="34"/>
        <v>0</v>
      </c>
      <c r="AA8">
        <f t="shared" si="35"/>
        <v>0</v>
      </c>
      <c r="AB8">
        <f t="shared" si="36"/>
        <v>0</v>
      </c>
      <c r="AC8">
        <f t="shared" si="37"/>
        <v>0</v>
      </c>
      <c r="AD8">
        <f t="shared" si="38"/>
        <v>0</v>
      </c>
      <c r="AE8">
        <f t="shared" si="39"/>
        <v>0</v>
      </c>
      <c r="AF8">
        <f t="shared" si="40"/>
        <v>2500</v>
      </c>
      <c r="AG8">
        <f t="shared" si="41"/>
        <v>1.747017880833996</v>
      </c>
      <c r="AH8">
        <f t="shared" si="42"/>
        <v>1</v>
      </c>
      <c r="AI8">
        <f t="shared" si="43"/>
        <v>1.3202245879265835</v>
      </c>
      <c r="AJ8">
        <f t="shared" si="44"/>
        <v>1</v>
      </c>
      <c r="AK8">
        <f t="shared" si="45"/>
        <v>8.4623102653804059E-52</v>
      </c>
      <c r="AL8">
        <f t="shared" si="46"/>
        <v>0</v>
      </c>
      <c r="AM8">
        <f t="shared" si="47"/>
        <v>0</v>
      </c>
      <c r="AN8">
        <f t="shared" si="48"/>
        <v>0</v>
      </c>
      <c r="AO8">
        <f t="shared" si="49"/>
        <v>0</v>
      </c>
      <c r="AP8">
        <f t="shared" si="50"/>
        <v>0</v>
      </c>
      <c r="AQ8">
        <f t="shared" si="51"/>
        <v>0</v>
      </c>
      <c r="AR8">
        <f t="shared" si="52"/>
        <v>3</v>
      </c>
      <c r="AS8">
        <f t="shared" si="53"/>
        <v>3</v>
      </c>
    </row>
    <row r="9" spans="1:55">
      <c r="B9" s="14"/>
      <c r="C9" s="22"/>
      <c r="D9" s="15"/>
      <c r="E9" s="14"/>
      <c r="F9" s="22"/>
      <c r="G9" s="15"/>
      <c r="H9" s="10"/>
      <c r="I9" s="26" t="str">
        <f t="shared" si="17"/>
        <v/>
      </c>
      <c r="J9" s="15" t="str">
        <f t="shared" si="18"/>
        <v/>
      </c>
      <c r="K9">
        <f t="shared" si="19"/>
        <v>0</v>
      </c>
      <c r="L9">
        <f t="shared" si="20"/>
        <v>0</v>
      </c>
      <c r="M9">
        <f t="shared" si="21"/>
        <v>0</v>
      </c>
      <c r="N9">
        <f t="shared" si="22"/>
        <v>0.5</v>
      </c>
      <c r="O9">
        <f t="shared" si="23"/>
        <v>0</v>
      </c>
      <c r="P9">
        <f t="shared" si="24"/>
        <v>0</v>
      </c>
      <c r="Q9">
        <f t="shared" si="25"/>
        <v>0</v>
      </c>
      <c r="R9">
        <f t="shared" si="26"/>
        <v>0</v>
      </c>
      <c r="S9">
        <f t="shared" si="27"/>
        <v>0</v>
      </c>
      <c r="T9">
        <f t="shared" si="28"/>
        <v>0</v>
      </c>
      <c r="U9">
        <f t="shared" si="29"/>
        <v>0</v>
      </c>
      <c r="V9">
        <f t="shared" si="30"/>
        <v>0</v>
      </c>
      <c r="W9">
        <f t="shared" si="31"/>
        <v>0</v>
      </c>
      <c r="X9">
        <f t="shared" si="32"/>
        <v>0</v>
      </c>
      <c r="Y9">
        <f t="shared" si="33"/>
        <v>0</v>
      </c>
      <c r="Z9">
        <f t="shared" si="34"/>
        <v>0</v>
      </c>
      <c r="AA9">
        <f t="shared" si="35"/>
        <v>0</v>
      </c>
      <c r="AB9">
        <f t="shared" si="36"/>
        <v>0</v>
      </c>
      <c r="AC9">
        <f t="shared" si="37"/>
        <v>0</v>
      </c>
      <c r="AD9">
        <f t="shared" si="38"/>
        <v>0</v>
      </c>
      <c r="AE9">
        <f t="shared" si="39"/>
        <v>0</v>
      </c>
      <c r="AF9">
        <f t="shared" si="40"/>
        <v>2500</v>
      </c>
      <c r="AG9">
        <f t="shared" si="41"/>
        <v>1.747017880833996</v>
      </c>
      <c r="AH9">
        <f t="shared" si="42"/>
        <v>1</v>
      </c>
      <c r="AI9">
        <f t="shared" si="43"/>
        <v>1.3202245879265835</v>
      </c>
      <c r="AJ9">
        <f t="shared" si="44"/>
        <v>1</v>
      </c>
      <c r="AK9">
        <f t="shared" si="45"/>
        <v>8.4623102653804059E-52</v>
      </c>
      <c r="AL9">
        <f t="shared" si="46"/>
        <v>0</v>
      </c>
      <c r="AM9">
        <f t="shared" si="47"/>
        <v>0</v>
      </c>
      <c r="AN9">
        <f t="shared" si="48"/>
        <v>0</v>
      </c>
      <c r="AO9">
        <f t="shared" si="49"/>
        <v>0</v>
      </c>
      <c r="AP9">
        <f t="shared" si="50"/>
        <v>0</v>
      </c>
      <c r="AQ9">
        <f t="shared" si="51"/>
        <v>0</v>
      </c>
      <c r="AR9">
        <f t="shared" si="52"/>
        <v>3</v>
      </c>
      <c r="AS9">
        <f t="shared" si="53"/>
        <v>3</v>
      </c>
    </row>
    <row r="10" spans="1:55">
      <c r="B10" s="16"/>
      <c r="C10" s="21"/>
      <c r="D10" s="17"/>
      <c r="E10" s="16"/>
      <c r="F10" s="21"/>
      <c r="G10" s="17"/>
      <c r="H10" s="11"/>
      <c r="I10" s="25" t="str">
        <f t="shared" si="17"/>
        <v/>
      </c>
      <c r="J10" s="17" t="str">
        <f t="shared" si="18"/>
        <v/>
      </c>
      <c r="K10">
        <f t="shared" si="19"/>
        <v>0</v>
      </c>
      <c r="L10">
        <f t="shared" si="20"/>
        <v>0</v>
      </c>
      <c r="M10">
        <f t="shared" si="21"/>
        <v>0</v>
      </c>
      <c r="N10">
        <f t="shared" si="22"/>
        <v>0.5</v>
      </c>
      <c r="O10">
        <f t="shared" si="23"/>
        <v>0</v>
      </c>
      <c r="P10">
        <f t="shared" si="24"/>
        <v>0</v>
      </c>
      <c r="Q10">
        <f t="shared" si="25"/>
        <v>0</v>
      </c>
      <c r="R10">
        <f t="shared" si="26"/>
        <v>0</v>
      </c>
      <c r="S10">
        <f t="shared" si="27"/>
        <v>0</v>
      </c>
      <c r="T10">
        <f t="shared" si="28"/>
        <v>0</v>
      </c>
      <c r="U10">
        <f t="shared" si="29"/>
        <v>0</v>
      </c>
      <c r="V10">
        <f t="shared" si="30"/>
        <v>0</v>
      </c>
      <c r="W10">
        <f t="shared" si="31"/>
        <v>0</v>
      </c>
      <c r="X10">
        <f t="shared" si="32"/>
        <v>0</v>
      </c>
      <c r="Y10">
        <f t="shared" si="33"/>
        <v>0</v>
      </c>
      <c r="Z10">
        <f t="shared" si="34"/>
        <v>0</v>
      </c>
      <c r="AA10">
        <f t="shared" si="35"/>
        <v>0</v>
      </c>
      <c r="AB10">
        <f t="shared" si="36"/>
        <v>0</v>
      </c>
      <c r="AC10">
        <f t="shared" si="37"/>
        <v>0</v>
      </c>
      <c r="AD10">
        <f t="shared" si="38"/>
        <v>0</v>
      </c>
      <c r="AE10">
        <f t="shared" si="39"/>
        <v>0</v>
      </c>
      <c r="AF10">
        <f t="shared" si="40"/>
        <v>2500</v>
      </c>
      <c r="AG10">
        <f t="shared" si="41"/>
        <v>1.747017880833996</v>
      </c>
      <c r="AH10">
        <f t="shared" si="42"/>
        <v>1</v>
      </c>
      <c r="AI10">
        <f t="shared" si="43"/>
        <v>1.3202245879265835</v>
      </c>
      <c r="AJ10">
        <f t="shared" si="44"/>
        <v>1</v>
      </c>
      <c r="AK10">
        <f t="shared" si="45"/>
        <v>8.4623102653804059E-52</v>
      </c>
      <c r="AL10">
        <f t="shared" si="46"/>
        <v>0</v>
      </c>
      <c r="AM10">
        <f t="shared" si="47"/>
        <v>0</v>
      </c>
      <c r="AN10">
        <f t="shared" si="48"/>
        <v>0</v>
      </c>
      <c r="AO10">
        <f t="shared" si="49"/>
        <v>0</v>
      </c>
      <c r="AP10">
        <f t="shared" si="50"/>
        <v>0</v>
      </c>
      <c r="AQ10">
        <f t="shared" si="51"/>
        <v>0</v>
      </c>
      <c r="AR10">
        <f t="shared" si="52"/>
        <v>3</v>
      </c>
      <c r="AS10">
        <f t="shared" si="53"/>
        <v>3</v>
      </c>
    </row>
    <row r="11" spans="1:55">
      <c r="B11" s="14"/>
      <c r="C11" s="22"/>
      <c r="D11" s="15"/>
      <c r="E11" s="14"/>
      <c r="F11" s="22"/>
      <c r="G11" s="15"/>
      <c r="H11" s="10"/>
      <c r="I11" s="26" t="str">
        <f t="shared" si="17"/>
        <v/>
      </c>
      <c r="J11" s="15" t="str">
        <f t="shared" si="18"/>
        <v/>
      </c>
      <c r="K11">
        <f t="shared" si="19"/>
        <v>0</v>
      </c>
      <c r="L11">
        <f t="shared" si="20"/>
        <v>0</v>
      </c>
      <c r="M11">
        <f t="shared" si="21"/>
        <v>0</v>
      </c>
      <c r="N11">
        <f t="shared" si="22"/>
        <v>0.5</v>
      </c>
      <c r="O11">
        <f t="shared" si="23"/>
        <v>0</v>
      </c>
      <c r="P11">
        <f t="shared" si="24"/>
        <v>0</v>
      </c>
      <c r="Q11">
        <f t="shared" si="25"/>
        <v>0</v>
      </c>
      <c r="R11">
        <f t="shared" si="26"/>
        <v>0</v>
      </c>
      <c r="S11">
        <f t="shared" si="27"/>
        <v>0</v>
      </c>
      <c r="T11">
        <f t="shared" si="28"/>
        <v>0</v>
      </c>
      <c r="U11">
        <f t="shared" si="29"/>
        <v>0</v>
      </c>
      <c r="V11">
        <f t="shared" si="30"/>
        <v>0</v>
      </c>
      <c r="W11">
        <f t="shared" si="31"/>
        <v>0</v>
      </c>
      <c r="X11">
        <f t="shared" si="32"/>
        <v>0</v>
      </c>
      <c r="Y11">
        <f t="shared" si="33"/>
        <v>0</v>
      </c>
      <c r="Z11">
        <f t="shared" si="34"/>
        <v>0</v>
      </c>
      <c r="AA11">
        <f t="shared" si="35"/>
        <v>0</v>
      </c>
      <c r="AB11">
        <f t="shared" si="36"/>
        <v>0</v>
      </c>
      <c r="AC11">
        <f t="shared" si="37"/>
        <v>0</v>
      </c>
      <c r="AD11">
        <f t="shared" si="38"/>
        <v>0</v>
      </c>
      <c r="AE11">
        <f t="shared" si="39"/>
        <v>0</v>
      </c>
      <c r="AF11">
        <f t="shared" si="40"/>
        <v>2500</v>
      </c>
      <c r="AG11">
        <f t="shared" si="41"/>
        <v>1.747017880833996</v>
      </c>
      <c r="AH11">
        <f t="shared" si="42"/>
        <v>1</v>
      </c>
      <c r="AI11">
        <f t="shared" si="43"/>
        <v>1.3202245879265835</v>
      </c>
      <c r="AJ11">
        <f t="shared" si="44"/>
        <v>1</v>
      </c>
      <c r="AK11">
        <f t="shared" si="45"/>
        <v>8.4623102653804059E-52</v>
      </c>
      <c r="AL11">
        <f t="shared" si="46"/>
        <v>0</v>
      </c>
      <c r="AM11">
        <f t="shared" si="47"/>
        <v>0</v>
      </c>
      <c r="AN11">
        <f t="shared" si="48"/>
        <v>0</v>
      </c>
      <c r="AO11">
        <f t="shared" si="49"/>
        <v>0</v>
      </c>
      <c r="AP11">
        <f t="shared" si="50"/>
        <v>0</v>
      </c>
      <c r="AQ11">
        <f t="shared" si="51"/>
        <v>0</v>
      </c>
      <c r="AR11">
        <f t="shared" si="52"/>
        <v>3</v>
      </c>
      <c r="AS11">
        <f t="shared" si="53"/>
        <v>3</v>
      </c>
    </row>
    <row r="12" spans="1:55">
      <c r="B12" s="16"/>
      <c r="C12" s="21"/>
      <c r="D12" s="17"/>
      <c r="E12" s="16"/>
      <c r="F12" s="21"/>
      <c r="G12" s="17"/>
      <c r="H12" s="11"/>
      <c r="I12" s="25" t="str">
        <f t="shared" si="17"/>
        <v/>
      </c>
      <c r="J12" s="17" t="str">
        <f t="shared" si="18"/>
        <v/>
      </c>
      <c r="K12">
        <f t="shared" si="19"/>
        <v>0</v>
      </c>
      <c r="L12">
        <f t="shared" si="20"/>
        <v>0</v>
      </c>
      <c r="M12">
        <f t="shared" si="21"/>
        <v>0</v>
      </c>
      <c r="N12">
        <f t="shared" si="22"/>
        <v>0.5</v>
      </c>
      <c r="O12">
        <f t="shared" si="23"/>
        <v>0</v>
      </c>
      <c r="P12">
        <f t="shared" si="24"/>
        <v>0</v>
      </c>
      <c r="Q12">
        <f t="shared" si="25"/>
        <v>0</v>
      </c>
      <c r="R12">
        <f t="shared" si="26"/>
        <v>0</v>
      </c>
      <c r="S12">
        <f t="shared" si="27"/>
        <v>0</v>
      </c>
      <c r="T12">
        <f t="shared" si="28"/>
        <v>0</v>
      </c>
      <c r="U12">
        <f t="shared" si="29"/>
        <v>0</v>
      </c>
      <c r="V12">
        <f t="shared" si="30"/>
        <v>0</v>
      </c>
      <c r="W12">
        <f t="shared" si="31"/>
        <v>0</v>
      </c>
      <c r="X12">
        <f t="shared" si="32"/>
        <v>0</v>
      </c>
      <c r="Y12">
        <f t="shared" si="33"/>
        <v>0</v>
      </c>
      <c r="Z12">
        <f t="shared" si="34"/>
        <v>0</v>
      </c>
      <c r="AA12">
        <f t="shared" si="35"/>
        <v>0</v>
      </c>
      <c r="AB12">
        <f t="shared" si="36"/>
        <v>0</v>
      </c>
      <c r="AC12">
        <f t="shared" si="37"/>
        <v>0</v>
      </c>
      <c r="AD12">
        <f t="shared" si="38"/>
        <v>0</v>
      </c>
      <c r="AE12">
        <f t="shared" si="39"/>
        <v>0</v>
      </c>
      <c r="AF12">
        <f t="shared" si="40"/>
        <v>2500</v>
      </c>
      <c r="AG12">
        <f t="shared" si="41"/>
        <v>1.747017880833996</v>
      </c>
      <c r="AH12">
        <f t="shared" si="42"/>
        <v>1</v>
      </c>
      <c r="AI12">
        <f t="shared" si="43"/>
        <v>1.3202245879265835</v>
      </c>
      <c r="AJ12">
        <f t="shared" si="44"/>
        <v>1</v>
      </c>
      <c r="AK12">
        <f t="shared" si="45"/>
        <v>8.4623102653804059E-52</v>
      </c>
      <c r="AL12">
        <f t="shared" si="46"/>
        <v>0</v>
      </c>
      <c r="AM12">
        <f t="shared" si="47"/>
        <v>0</v>
      </c>
      <c r="AN12">
        <f t="shared" si="48"/>
        <v>0</v>
      </c>
      <c r="AO12">
        <f t="shared" si="49"/>
        <v>0</v>
      </c>
      <c r="AP12">
        <f t="shared" si="50"/>
        <v>0</v>
      </c>
      <c r="AQ12">
        <f t="shared" si="51"/>
        <v>0</v>
      </c>
      <c r="AR12">
        <f t="shared" si="52"/>
        <v>3</v>
      </c>
      <c r="AS12">
        <f t="shared" si="53"/>
        <v>3</v>
      </c>
    </row>
    <row r="13" spans="1:55">
      <c r="B13" s="14"/>
      <c r="C13" s="22"/>
      <c r="D13" s="15"/>
      <c r="E13" s="14"/>
      <c r="F13" s="22"/>
      <c r="G13" s="15"/>
      <c r="H13" s="10"/>
      <c r="I13" s="26" t="str">
        <f t="shared" si="17"/>
        <v/>
      </c>
      <c r="J13" s="15" t="str">
        <f t="shared" si="18"/>
        <v/>
      </c>
      <c r="K13">
        <f t="shared" si="19"/>
        <v>0</v>
      </c>
      <c r="L13">
        <f t="shared" si="20"/>
        <v>0</v>
      </c>
      <c r="M13">
        <f t="shared" si="21"/>
        <v>0</v>
      </c>
      <c r="N13">
        <f t="shared" si="22"/>
        <v>0.5</v>
      </c>
      <c r="O13">
        <f t="shared" si="23"/>
        <v>0</v>
      </c>
      <c r="P13">
        <f t="shared" si="24"/>
        <v>0</v>
      </c>
      <c r="Q13">
        <f t="shared" si="25"/>
        <v>0</v>
      </c>
      <c r="R13">
        <f t="shared" si="26"/>
        <v>0</v>
      </c>
      <c r="S13">
        <f t="shared" si="27"/>
        <v>0</v>
      </c>
      <c r="T13">
        <f t="shared" si="28"/>
        <v>0</v>
      </c>
      <c r="U13">
        <f t="shared" si="29"/>
        <v>0</v>
      </c>
      <c r="V13">
        <f t="shared" si="30"/>
        <v>0</v>
      </c>
      <c r="W13">
        <f t="shared" si="31"/>
        <v>0</v>
      </c>
      <c r="X13">
        <f t="shared" si="32"/>
        <v>0</v>
      </c>
      <c r="Y13">
        <f t="shared" si="33"/>
        <v>0</v>
      </c>
      <c r="Z13">
        <f t="shared" si="34"/>
        <v>0</v>
      </c>
      <c r="AA13">
        <f t="shared" si="35"/>
        <v>0</v>
      </c>
      <c r="AB13">
        <f t="shared" si="36"/>
        <v>0</v>
      </c>
      <c r="AC13">
        <f t="shared" si="37"/>
        <v>0</v>
      </c>
      <c r="AD13">
        <f t="shared" si="38"/>
        <v>0</v>
      </c>
      <c r="AE13">
        <f t="shared" si="39"/>
        <v>0</v>
      </c>
      <c r="AF13">
        <f t="shared" si="40"/>
        <v>2500</v>
      </c>
      <c r="AG13">
        <f t="shared" si="41"/>
        <v>1.747017880833996</v>
      </c>
      <c r="AH13">
        <f t="shared" si="42"/>
        <v>1</v>
      </c>
      <c r="AI13">
        <f t="shared" si="43"/>
        <v>1.3202245879265835</v>
      </c>
      <c r="AJ13">
        <f t="shared" si="44"/>
        <v>1</v>
      </c>
      <c r="AK13">
        <f t="shared" si="45"/>
        <v>8.4623102653804059E-52</v>
      </c>
      <c r="AL13">
        <f t="shared" si="46"/>
        <v>0</v>
      </c>
      <c r="AM13">
        <f t="shared" si="47"/>
        <v>0</v>
      </c>
      <c r="AN13">
        <f t="shared" si="48"/>
        <v>0</v>
      </c>
      <c r="AO13">
        <f t="shared" si="49"/>
        <v>0</v>
      </c>
      <c r="AP13">
        <f t="shared" si="50"/>
        <v>0</v>
      </c>
      <c r="AQ13">
        <f t="shared" si="51"/>
        <v>0</v>
      </c>
      <c r="AR13">
        <f t="shared" si="52"/>
        <v>3</v>
      </c>
      <c r="AS13">
        <f t="shared" si="53"/>
        <v>3</v>
      </c>
    </row>
    <row r="14" spans="1:55">
      <c r="B14" s="16"/>
      <c r="C14" s="21"/>
      <c r="D14" s="17"/>
      <c r="E14" s="16"/>
      <c r="F14" s="21"/>
      <c r="G14" s="17"/>
      <c r="H14" s="11"/>
      <c r="I14" s="25" t="str">
        <f t="shared" si="17"/>
        <v/>
      </c>
      <c r="J14" s="17" t="str">
        <f t="shared" si="18"/>
        <v/>
      </c>
      <c r="K14">
        <f t="shared" si="19"/>
        <v>0</v>
      </c>
      <c r="L14">
        <f t="shared" si="20"/>
        <v>0</v>
      </c>
      <c r="M14">
        <f t="shared" si="21"/>
        <v>0</v>
      </c>
      <c r="N14">
        <f t="shared" si="22"/>
        <v>0.5</v>
      </c>
      <c r="O14">
        <f t="shared" si="23"/>
        <v>0</v>
      </c>
      <c r="P14">
        <f t="shared" si="24"/>
        <v>0</v>
      </c>
      <c r="Q14">
        <f t="shared" si="25"/>
        <v>0</v>
      </c>
      <c r="R14">
        <f t="shared" si="26"/>
        <v>0</v>
      </c>
      <c r="S14">
        <f t="shared" si="27"/>
        <v>0</v>
      </c>
      <c r="T14">
        <f t="shared" si="28"/>
        <v>0</v>
      </c>
      <c r="U14">
        <f t="shared" si="29"/>
        <v>0</v>
      </c>
      <c r="V14">
        <f t="shared" si="30"/>
        <v>0</v>
      </c>
      <c r="W14">
        <f t="shared" si="31"/>
        <v>0</v>
      </c>
      <c r="X14">
        <f t="shared" si="32"/>
        <v>0</v>
      </c>
      <c r="Y14">
        <f t="shared" si="33"/>
        <v>0</v>
      </c>
      <c r="Z14">
        <f t="shared" si="34"/>
        <v>0</v>
      </c>
      <c r="AA14">
        <f t="shared" si="35"/>
        <v>0</v>
      </c>
      <c r="AB14">
        <f t="shared" si="36"/>
        <v>0</v>
      </c>
      <c r="AC14">
        <f t="shared" si="37"/>
        <v>0</v>
      </c>
      <c r="AD14">
        <f t="shared" si="38"/>
        <v>0</v>
      </c>
      <c r="AE14">
        <f t="shared" si="39"/>
        <v>0</v>
      </c>
      <c r="AF14">
        <f t="shared" si="40"/>
        <v>2500</v>
      </c>
      <c r="AG14">
        <f t="shared" si="41"/>
        <v>1.747017880833996</v>
      </c>
      <c r="AH14">
        <f t="shared" si="42"/>
        <v>1</v>
      </c>
      <c r="AI14">
        <f t="shared" si="43"/>
        <v>1.3202245879265835</v>
      </c>
      <c r="AJ14">
        <f t="shared" si="44"/>
        <v>1</v>
      </c>
      <c r="AK14">
        <f t="shared" si="45"/>
        <v>8.4623102653804059E-52</v>
      </c>
      <c r="AL14">
        <f t="shared" si="46"/>
        <v>0</v>
      </c>
      <c r="AM14">
        <f t="shared" si="47"/>
        <v>0</v>
      </c>
      <c r="AN14">
        <f t="shared" si="48"/>
        <v>0</v>
      </c>
      <c r="AO14">
        <f t="shared" si="49"/>
        <v>0</v>
      </c>
      <c r="AP14">
        <f t="shared" si="50"/>
        <v>0</v>
      </c>
      <c r="AQ14">
        <f t="shared" si="51"/>
        <v>0</v>
      </c>
      <c r="AR14">
        <f t="shared" si="52"/>
        <v>3</v>
      </c>
      <c r="AS14">
        <f t="shared" si="53"/>
        <v>3</v>
      </c>
    </row>
    <row r="15" spans="1:55">
      <c r="B15" s="14"/>
      <c r="C15" s="22"/>
      <c r="D15" s="15"/>
      <c r="E15" s="14"/>
      <c r="F15" s="22"/>
      <c r="G15" s="15"/>
      <c r="H15" s="10"/>
      <c r="I15" s="26" t="str">
        <f t="shared" si="17"/>
        <v/>
      </c>
      <c r="J15" s="15" t="str">
        <f t="shared" si="18"/>
        <v/>
      </c>
      <c r="K15">
        <f t="shared" si="19"/>
        <v>0</v>
      </c>
      <c r="L15">
        <f t="shared" si="20"/>
        <v>0</v>
      </c>
      <c r="M15">
        <f t="shared" si="21"/>
        <v>0</v>
      </c>
      <c r="N15">
        <f t="shared" si="22"/>
        <v>0.5</v>
      </c>
      <c r="O15">
        <f t="shared" si="23"/>
        <v>0</v>
      </c>
      <c r="P15">
        <f t="shared" si="24"/>
        <v>0</v>
      </c>
      <c r="Q15">
        <f t="shared" si="25"/>
        <v>0</v>
      </c>
      <c r="R15">
        <f t="shared" si="26"/>
        <v>0</v>
      </c>
      <c r="S15">
        <f t="shared" si="27"/>
        <v>0</v>
      </c>
      <c r="T15">
        <f t="shared" si="28"/>
        <v>0</v>
      </c>
      <c r="U15">
        <f t="shared" si="29"/>
        <v>0</v>
      </c>
      <c r="V15">
        <f t="shared" si="30"/>
        <v>0</v>
      </c>
      <c r="W15">
        <f t="shared" si="31"/>
        <v>0</v>
      </c>
      <c r="X15">
        <f t="shared" si="32"/>
        <v>0</v>
      </c>
      <c r="Y15">
        <f t="shared" si="33"/>
        <v>0</v>
      </c>
      <c r="Z15">
        <f t="shared" si="34"/>
        <v>0</v>
      </c>
      <c r="AA15">
        <f t="shared" si="35"/>
        <v>0</v>
      </c>
      <c r="AB15">
        <f t="shared" si="36"/>
        <v>0</v>
      </c>
      <c r="AC15">
        <f t="shared" si="37"/>
        <v>0</v>
      </c>
      <c r="AD15">
        <f t="shared" si="38"/>
        <v>0</v>
      </c>
      <c r="AE15">
        <f t="shared" si="39"/>
        <v>0</v>
      </c>
      <c r="AF15">
        <f t="shared" si="40"/>
        <v>2500</v>
      </c>
      <c r="AG15">
        <f t="shared" si="41"/>
        <v>1.747017880833996</v>
      </c>
      <c r="AH15">
        <f t="shared" si="42"/>
        <v>1</v>
      </c>
      <c r="AI15">
        <f t="shared" si="43"/>
        <v>1.3202245879265835</v>
      </c>
      <c r="AJ15">
        <f t="shared" si="44"/>
        <v>1</v>
      </c>
      <c r="AK15">
        <f t="shared" si="45"/>
        <v>8.4623102653804059E-52</v>
      </c>
      <c r="AL15">
        <f t="shared" si="46"/>
        <v>0</v>
      </c>
      <c r="AM15">
        <f t="shared" si="47"/>
        <v>0</v>
      </c>
      <c r="AN15">
        <f t="shared" si="48"/>
        <v>0</v>
      </c>
      <c r="AO15">
        <f t="shared" si="49"/>
        <v>0</v>
      </c>
      <c r="AP15">
        <f t="shared" si="50"/>
        <v>0</v>
      </c>
      <c r="AQ15">
        <f t="shared" si="51"/>
        <v>0</v>
      </c>
      <c r="AR15">
        <f t="shared" si="52"/>
        <v>3</v>
      </c>
      <c r="AS15">
        <f t="shared" si="53"/>
        <v>3</v>
      </c>
    </row>
    <row r="16" spans="1:55">
      <c r="B16" s="16"/>
      <c r="C16" s="21"/>
      <c r="D16" s="17"/>
      <c r="E16" s="16"/>
      <c r="F16" s="21"/>
      <c r="G16" s="17"/>
      <c r="H16" s="11"/>
      <c r="I16" s="25" t="str">
        <f t="shared" si="17"/>
        <v/>
      </c>
      <c r="J16" s="17" t="str">
        <f t="shared" si="18"/>
        <v/>
      </c>
      <c r="K16">
        <f t="shared" si="19"/>
        <v>0</v>
      </c>
      <c r="L16">
        <f t="shared" si="20"/>
        <v>0</v>
      </c>
      <c r="M16">
        <f t="shared" si="21"/>
        <v>0</v>
      </c>
      <c r="N16">
        <f t="shared" si="22"/>
        <v>0.5</v>
      </c>
      <c r="O16">
        <f t="shared" si="23"/>
        <v>0</v>
      </c>
      <c r="P16">
        <f t="shared" si="24"/>
        <v>0</v>
      </c>
      <c r="Q16">
        <f t="shared" si="25"/>
        <v>0</v>
      </c>
      <c r="R16">
        <f t="shared" si="26"/>
        <v>0</v>
      </c>
      <c r="S16">
        <f t="shared" si="27"/>
        <v>0</v>
      </c>
      <c r="T16">
        <f t="shared" si="28"/>
        <v>0</v>
      </c>
      <c r="U16">
        <f t="shared" si="29"/>
        <v>0</v>
      </c>
      <c r="V16">
        <f t="shared" si="30"/>
        <v>0</v>
      </c>
      <c r="W16">
        <f t="shared" si="31"/>
        <v>0</v>
      </c>
      <c r="X16">
        <f t="shared" si="32"/>
        <v>0</v>
      </c>
      <c r="Y16">
        <f t="shared" si="33"/>
        <v>0</v>
      </c>
      <c r="Z16">
        <f t="shared" si="34"/>
        <v>0</v>
      </c>
      <c r="AA16">
        <f t="shared" si="35"/>
        <v>0</v>
      </c>
      <c r="AB16">
        <f t="shared" si="36"/>
        <v>0</v>
      </c>
      <c r="AC16">
        <f t="shared" si="37"/>
        <v>0</v>
      </c>
      <c r="AD16">
        <f t="shared" si="38"/>
        <v>0</v>
      </c>
      <c r="AE16">
        <f t="shared" si="39"/>
        <v>0</v>
      </c>
      <c r="AF16">
        <f t="shared" si="40"/>
        <v>2500</v>
      </c>
      <c r="AG16">
        <f t="shared" si="41"/>
        <v>1.747017880833996</v>
      </c>
      <c r="AH16">
        <f t="shared" si="42"/>
        <v>1</v>
      </c>
      <c r="AI16">
        <f t="shared" si="43"/>
        <v>1.3202245879265835</v>
      </c>
      <c r="AJ16">
        <f t="shared" si="44"/>
        <v>1</v>
      </c>
      <c r="AK16">
        <f t="shared" si="45"/>
        <v>8.4623102653804059E-52</v>
      </c>
      <c r="AL16">
        <f t="shared" si="46"/>
        <v>0</v>
      </c>
      <c r="AM16">
        <f t="shared" si="47"/>
        <v>0</v>
      </c>
      <c r="AN16">
        <f t="shared" si="48"/>
        <v>0</v>
      </c>
      <c r="AO16">
        <f t="shared" si="49"/>
        <v>0</v>
      </c>
      <c r="AP16">
        <f t="shared" si="50"/>
        <v>0</v>
      </c>
      <c r="AQ16">
        <f t="shared" si="51"/>
        <v>0</v>
      </c>
      <c r="AR16">
        <f t="shared" si="52"/>
        <v>3</v>
      </c>
      <c r="AS16">
        <f t="shared" si="53"/>
        <v>3</v>
      </c>
    </row>
    <row r="17" spans="2:45">
      <c r="B17" s="14"/>
      <c r="C17" s="22"/>
      <c r="D17" s="15"/>
      <c r="E17" s="14"/>
      <c r="F17" s="22"/>
      <c r="G17" s="15"/>
      <c r="H17" s="10"/>
      <c r="I17" s="26" t="str">
        <f t="shared" si="17"/>
        <v/>
      </c>
      <c r="J17" s="15" t="str">
        <f t="shared" si="18"/>
        <v/>
      </c>
      <c r="K17">
        <f t="shared" si="19"/>
        <v>0</v>
      </c>
      <c r="L17">
        <f t="shared" si="20"/>
        <v>0</v>
      </c>
      <c r="M17">
        <f t="shared" si="21"/>
        <v>0</v>
      </c>
      <c r="N17">
        <f t="shared" si="22"/>
        <v>0.5</v>
      </c>
      <c r="O17">
        <f t="shared" si="23"/>
        <v>0</v>
      </c>
      <c r="P17">
        <f t="shared" si="24"/>
        <v>0</v>
      </c>
      <c r="Q17">
        <f t="shared" si="25"/>
        <v>0</v>
      </c>
      <c r="R17">
        <f t="shared" si="26"/>
        <v>0</v>
      </c>
      <c r="S17">
        <f t="shared" si="27"/>
        <v>0</v>
      </c>
      <c r="T17">
        <f t="shared" si="28"/>
        <v>0</v>
      </c>
      <c r="U17">
        <f t="shared" si="29"/>
        <v>0</v>
      </c>
      <c r="V17">
        <f t="shared" si="30"/>
        <v>0</v>
      </c>
      <c r="W17">
        <f t="shared" si="31"/>
        <v>0</v>
      </c>
      <c r="X17">
        <f t="shared" si="32"/>
        <v>0</v>
      </c>
      <c r="Y17">
        <f t="shared" si="33"/>
        <v>0</v>
      </c>
      <c r="Z17">
        <f t="shared" si="34"/>
        <v>0</v>
      </c>
      <c r="AA17">
        <f t="shared" si="35"/>
        <v>0</v>
      </c>
      <c r="AB17">
        <f t="shared" si="36"/>
        <v>0</v>
      </c>
      <c r="AC17">
        <f t="shared" si="37"/>
        <v>0</v>
      </c>
      <c r="AD17">
        <f t="shared" si="38"/>
        <v>0</v>
      </c>
      <c r="AE17">
        <f t="shared" si="39"/>
        <v>0</v>
      </c>
      <c r="AF17">
        <f t="shared" si="40"/>
        <v>2500</v>
      </c>
      <c r="AG17">
        <f t="shared" si="41"/>
        <v>1.747017880833996</v>
      </c>
      <c r="AH17">
        <f t="shared" si="42"/>
        <v>1</v>
      </c>
      <c r="AI17">
        <f t="shared" si="43"/>
        <v>1.3202245879265835</v>
      </c>
      <c r="AJ17">
        <f t="shared" si="44"/>
        <v>1</v>
      </c>
      <c r="AK17">
        <f t="shared" si="45"/>
        <v>8.4623102653804059E-52</v>
      </c>
      <c r="AL17">
        <f t="shared" si="46"/>
        <v>0</v>
      </c>
      <c r="AM17">
        <f t="shared" si="47"/>
        <v>0</v>
      </c>
      <c r="AN17">
        <f t="shared" si="48"/>
        <v>0</v>
      </c>
      <c r="AO17">
        <f t="shared" si="49"/>
        <v>0</v>
      </c>
      <c r="AP17">
        <f t="shared" si="50"/>
        <v>0</v>
      </c>
      <c r="AQ17">
        <f t="shared" si="51"/>
        <v>0</v>
      </c>
      <c r="AR17">
        <f t="shared" si="52"/>
        <v>3</v>
      </c>
      <c r="AS17">
        <f t="shared" si="53"/>
        <v>3</v>
      </c>
    </row>
    <row r="18" spans="2:45">
      <c r="B18" s="16"/>
      <c r="C18" s="21"/>
      <c r="D18" s="17"/>
      <c r="E18" s="16"/>
      <c r="F18" s="21"/>
      <c r="G18" s="17"/>
      <c r="H18" s="11"/>
      <c r="I18" s="25" t="str">
        <f t="shared" si="17"/>
        <v/>
      </c>
      <c r="J18" s="17" t="str">
        <f t="shared" si="18"/>
        <v/>
      </c>
      <c r="K18">
        <f t="shared" si="19"/>
        <v>0</v>
      </c>
      <c r="L18">
        <f t="shared" si="20"/>
        <v>0</v>
      </c>
      <c r="M18">
        <f t="shared" si="21"/>
        <v>0</v>
      </c>
      <c r="N18">
        <f t="shared" si="22"/>
        <v>0.5</v>
      </c>
      <c r="O18">
        <f t="shared" si="23"/>
        <v>0</v>
      </c>
      <c r="P18">
        <f t="shared" si="24"/>
        <v>0</v>
      </c>
      <c r="Q18">
        <f t="shared" si="25"/>
        <v>0</v>
      </c>
      <c r="R18">
        <f t="shared" si="26"/>
        <v>0</v>
      </c>
      <c r="S18">
        <f t="shared" si="27"/>
        <v>0</v>
      </c>
      <c r="T18">
        <f t="shared" si="28"/>
        <v>0</v>
      </c>
      <c r="U18">
        <f t="shared" si="29"/>
        <v>0</v>
      </c>
      <c r="V18">
        <f t="shared" si="30"/>
        <v>0</v>
      </c>
      <c r="W18">
        <f t="shared" si="31"/>
        <v>0</v>
      </c>
      <c r="X18">
        <f t="shared" si="32"/>
        <v>0</v>
      </c>
      <c r="Y18">
        <f t="shared" si="33"/>
        <v>0</v>
      </c>
      <c r="Z18">
        <f t="shared" si="34"/>
        <v>0</v>
      </c>
      <c r="AA18">
        <f t="shared" si="35"/>
        <v>0</v>
      </c>
      <c r="AB18">
        <f t="shared" si="36"/>
        <v>0</v>
      </c>
      <c r="AC18">
        <f t="shared" si="37"/>
        <v>0</v>
      </c>
      <c r="AD18">
        <f t="shared" si="38"/>
        <v>0</v>
      </c>
      <c r="AE18">
        <f t="shared" si="39"/>
        <v>0</v>
      </c>
      <c r="AF18">
        <f t="shared" si="40"/>
        <v>2500</v>
      </c>
      <c r="AG18">
        <f t="shared" si="41"/>
        <v>1.747017880833996</v>
      </c>
      <c r="AH18">
        <f t="shared" si="42"/>
        <v>1</v>
      </c>
      <c r="AI18">
        <f t="shared" si="43"/>
        <v>1.3202245879265835</v>
      </c>
      <c r="AJ18">
        <f t="shared" si="44"/>
        <v>1</v>
      </c>
      <c r="AK18">
        <f t="shared" si="45"/>
        <v>8.4623102653804059E-52</v>
      </c>
      <c r="AL18">
        <f t="shared" si="46"/>
        <v>0</v>
      </c>
      <c r="AM18">
        <f t="shared" si="47"/>
        <v>0</v>
      </c>
      <c r="AN18">
        <f t="shared" si="48"/>
        <v>0</v>
      </c>
      <c r="AO18">
        <f t="shared" si="49"/>
        <v>0</v>
      </c>
      <c r="AP18">
        <f t="shared" si="50"/>
        <v>0</v>
      </c>
      <c r="AQ18">
        <f t="shared" si="51"/>
        <v>0</v>
      </c>
      <c r="AR18">
        <f t="shared" si="52"/>
        <v>3</v>
      </c>
      <c r="AS18">
        <f t="shared" si="53"/>
        <v>3</v>
      </c>
    </row>
    <row r="19" spans="2:45">
      <c r="B19" s="14"/>
      <c r="C19" s="22"/>
      <c r="D19" s="15"/>
      <c r="E19" s="14"/>
      <c r="F19" s="22"/>
      <c r="G19" s="15"/>
      <c r="H19" s="10"/>
      <c r="I19" s="26" t="str">
        <f t="shared" si="17"/>
        <v/>
      </c>
      <c r="J19" s="15" t="str">
        <f t="shared" si="18"/>
        <v/>
      </c>
      <c r="K19">
        <f t="shared" si="19"/>
        <v>0</v>
      </c>
      <c r="L19">
        <f t="shared" si="20"/>
        <v>0</v>
      </c>
      <c r="M19">
        <f t="shared" si="21"/>
        <v>0</v>
      </c>
      <c r="N19">
        <f t="shared" si="22"/>
        <v>0.5</v>
      </c>
      <c r="O19">
        <f t="shared" si="23"/>
        <v>0</v>
      </c>
      <c r="P19">
        <f t="shared" si="24"/>
        <v>0</v>
      </c>
      <c r="Q19">
        <f t="shared" si="25"/>
        <v>0</v>
      </c>
      <c r="R19">
        <f t="shared" si="26"/>
        <v>0</v>
      </c>
      <c r="S19">
        <f t="shared" si="27"/>
        <v>0</v>
      </c>
      <c r="T19">
        <f t="shared" si="28"/>
        <v>0</v>
      </c>
      <c r="U19">
        <f t="shared" si="29"/>
        <v>0</v>
      </c>
      <c r="V19">
        <f t="shared" si="30"/>
        <v>0</v>
      </c>
      <c r="W19">
        <f t="shared" si="31"/>
        <v>0</v>
      </c>
      <c r="X19">
        <f t="shared" si="32"/>
        <v>0</v>
      </c>
      <c r="Y19">
        <f t="shared" si="33"/>
        <v>0</v>
      </c>
      <c r="Z19">
        <f t="shared" si="34"/>
        <v>0</v>
      </c>
      <c r="AA19">
        <f t="shared" si="35"/>
        <v>0</v>
      </c>
      <c r="AB19">
        <f t="shared" si="36"/>
        <v>0</v>
      </c>
      <c r="AC19">
        <f t="shared" si="37"/>
        <v>0</v>
      </c>
      <c r="AD19">
        <f t="shared" si="38"/>
        <v>0</v>
      </c>
      <c r="AE19">
        <f t="shared" si="39"/>
        <v>0</v>
      </c>
      <c r="AF19">
        <f t="shared" si="40"/>
        <v>2500</v>
      </c>
      <c r="AG19">
        <f t="shared" si="41"/>
        <v>1.747017880833996</v>
      </c>
      <c r="AH19">
        <f t="shared" si="42"/>
        <v>1</v>
      </c>
      <c r="AI19">
        <f t="shared" si="43"/>
        <v>1.3202245879265835</v>
      </c>
      <c r="AJ19">
        <f t="shared" si="44"/>
        <v>1</v>
      </c>
      <c r="AK19">
        <f t="shared" si="45"/>
        <v>8.4623102653804059E-52</v>
      </c>
      <c r="AL19">
        <f t="shared" si="46"/>
        <v>0</v>
      </c>
      <c r="AM19">
        <f t="shared" si="47"/>
        <v>0</v>
      </c>
      <c r="AN19">
        <f t="shared" si="48"/>
        <v>0</v>
      </c>
      <c r="AO19">
        <f t="shared" si="49"/>
        <v>0</v>
      </c>
      <c r="AP19">
        <f t="shared" si="50"/>
        <v>0</v>
      </c>
      <c r="AQ19">
        <f t="shared" si="51"/>
        <v>0</v>
      </c>
      <c r="AR19">
        <f t="shared" si="52"/>
        <v>3</v>
      </c>
      <c r="AS19">
        <f t="shared" si="53"/>
        <v>3</v>
      </c>
    </row>
    <row r="20" spans="2:45">
      <c r="B20" s="16"/>
      <c r="C20" s="21"/>
      <c r="D20" s="17"/>
      <c r="E20" s="16"/>
      <c r="F20" s="21"/>
      <c r="G20" s="17"/>
      <c r="H20" s="11"/>
      <c r="I20" s="25" t="str">
        <f t="shared" si="17"/>
        <v/>
      </c>
      <c r="J20" s="17" t="str">
        <f t="shared" si="18"/>
        <v/>
      </c>
      <c r="K20">
        <f t="shared" si="19"/>
        <v>0</v>
      </c>
      <c r="L20">
        <f t="shared" si="20"/>
        <v>0</v>
      </c>
      <c r="M20">
        <f t="shared" si="21"/>
        <v>0</v>
      </c>
      <c r="N20">
        <f t="shared" si="22"/>
        <v>0.5</v>
      </c>
      <c r="O20">
        <f t="shared" si="23"/>
        <v>0</v>
      </c>
      <c r="P20">
        <f t="shared" si="24"/>
        <v>0</v>
      </c>
      <c r="Q20">
        <f t="shared" si="25"/>
        <v>0</v>
      </c>
      <c r="R20">
        <f t="shared" si="26"/>
        <v>0</v>
      </c>
      <c r="S20">
        <f t="shared" si="27"/>
        <v>0</v>
      </c>
      <c r="T20">
        <f t="shared" si="28"/>
        <v>0</v>
      </c>
      <c r="U20">
        <f t="shared" si="29"/>
        <v>0</v>
      </c>
      <c r="V20">
        <f t="shared" si="30"/>
        <v>0</v>
      </c>
      <c r="W20">
        <f t="shared" si="31"/>
        <v>0</v>
      </c>
      <c r="X20">
        <f t="shared" si="32"/>
        <v>0</v>
      </c>
      <c r="Y20">
        <f t="shared" si="33"/>
        <v>0</v>
      </c>
      <c r="Z20">
        <f t="shared" si="34"/>
        <v>0</v>
      </c>
      <c r="AA20">
        <f t="shared" si="35"/>
        <v>0</v>
      </c>
      <c r="AB20">
        <f t="shared" si="36"/>
        <v>0</v>
      </c>
      <c r="AC20">
        <f t="shared" si="37"/>
        <v>0</v>
      </c>
      <c r="AD20">
        <f t="shared" si="38"/>
        <v>0</v>
      </c>
      <c r="AE20">
        <f t="shared" si="39"/>
        <v>0</v>
      </c>
      <c r="AF20">
        <f t="shared" si="40"/>
        <v>2500</v>
      </c>
      <c r="AG20">
        <f t="shared" si="41"/>
        <v>1.747017880833996</v>
      </c>
      <c r="AH20">
        <f t="shared" si="42"/>
        <v>1</v>
      </c>
      <c r="AI20">
        <f t="shared" si="43"/>
        <v>1.3202245879265835</v>
      </c>
      <c r="AJ20">
        <f t="shared" si="44"/>
        <v>1</v>
      </c>
      <c r="AK20">
        <f t="shared" si="45"/>
        <v>8.4623102653804059E-52</v>
      </c>
      <c r="AL20">
        <f t="shared" si="46"/>
        <v>0</v>
      </c>
      <c r="AM20">
        <f t="shared" si="47"/>
        <v>0</v>
      </c>
      <c r="AN20">
        <f t="shared" si="48"/>
        <v>0</v>
      </c>
      <c r="AO20">
        <f t="shared" si="49"/>
        <v>0</v>
      </c>
      <c r="AP20">
        <f t="shared" si="50"/>
        <v>0</v>
      </c>
      <c r="AQ20">
        <f t="shared" si="51"/>
        <v>0</v>
      </c>
      <c r="AR20">
        <f t="shared" si="52"/>
        <v>3</v>
      </c>
      <c r="AS20">
        <f t="shared" si="53"/>
        <v>3</v>
      </c>
    </row>
    <row r="21" spans="2:45">
      <c r="B21" s="14"/>
      <c r="C21" s="22"/>
      <c r="D21" s="15"/>
      <c r="E21" s="14"/>
      <c r="F21" s="22"/>
      <c r="G21" s="15"/>
      <c r="H21" s="10"/>
      <c r="I21" s="26" t="str">
        <f t="shared" si="17"/>
        <v/>
      </c>
      <c r="J21" s="15" t="str">
        <f t="shared" si="18"/>
        <v/>
      </c>
      <c r="K21">
        <f t="shared" si="19"/>
        <v>0</v>
      </c>
      <c r="L21">
        <f t="shared" si="20"/>
        <v>0</v>
      </c>
      <c r="M21">
        <f t="shared" si="21"/>
        <v>0</v>
      </c>
      <c r="N21">
        <f t="shared" si="22"/>
        <v>0.5</v>
      </c>
      <c r="O21">
        <f t="shared" si="23"/>
        <v>0</v>
      </c>
      <c r="P21">
        <f t="shared" si="24"/>
        <v>0</v>
      </c>
      <c r="Q21">
        <f t="shared" si="25"/>
        <v>0</v>
      </c>
      <c r="R21">
        <f t="shared" si="26"/>
        <v>0</v>
      </c>
      <c r="S21">
        <f t="shared" si="27"/>
        <v>0</v>
      </c>
      <c r="T21">
        <f t="shared" si="28"/>
        <v>0</v>
      </c>
      <c r="U21">
        <f t="shared" si="29"/>
        <v>0</v>
      </c>
      <c r="V21">
        <f t="shared" si="30"/>
        <v>0</v>
      </c>
      <c r="W21">
        <f t="shared" si="31"/>
        <v>0</v>
      </c>
      <c r="X21">
        <f t="shared" si="32"/>
        <v>0</v>
      </c>
      <c r="Y21">
        <f t="shared" si="33"/>
        <v>0</v>
      </c>
      <c r="Z21">
        <f t="shared" si="34"/>
        <v>0</v>
      </c>
      <c r="AA21">
        <f t="shared" si="35"/>
        <v>0</v>
      </c>
      <c r="AB21">
        <f t="shared" si="36"/>
        <v>0</v>
      </c>
      <c r="AC21">
        <f t="shared" si="37"/>
        <v>0</v>
      </c>
      <c r="AD21">
        <f t="shared" si="38"/>
        <v>0</v>
      </c>
      <c r="AE21">
        <f t="shared" si="39"/>
        <v>0</v>
      </c>
      <c r="AF21">
        <f t="shared" si="40"/>
        <v>2500</v>
      </c>
      <c r="AG21">
        <f t="shared" si="41"/>
        <v>1.747017880833996</v>
      </c>
      <c r="AH21">
        <f t="shared" si="42"/>
        <v>1</v>
      </c>
      <c r="AI21">
        <f t="shared" si="43"/>
        <v>1.3202245879265835</v>
      </c>
      <c r="AJ21">
        <f t="shared" si="44"/>
        <v>1</v>
      </c>
      <c r="AK21">
        <f t="shared" si="45"/>
        <v>8.4623102653804059E-52</v>
      </c>
      <c r="AL21">
        <f t="shared" si="46"/>
        <v>0</v>
      </c>
      <c r="AM21">
        <f t="shared" si="47"/>
        <v>0</v>
      </c>
      <c r="AN21">
        <f t="shared" si="48"/>
        <v>0</v>
      </c>
      <c r="AO21">
        <f t="shared" si="49"/>
        <v>0</v>
      </c>
      <c r="AP21">
        <f t="shared" si="50"/>
        <v>0</v>
      </c>
      <c r="AQ21">
        <f t="shared" si="51"/>
        <v>0</v>
      </c>
      <c r="AR21">
        <f t="shared" si="52"/>
        <v>3</v>
      </c>
      <c r="AS21">
        <f t="shared" si="53"/>
        <v>3</v>
      </c>
    </row>
    <row r="22" spans="2:45">
      <c r="B22" s="16"/>
      <c r="C22" s="21"/>
      <c r="D22" s="17"/>
      <c r="E22" s="16"/>
      <c r="F22" s="21"/>
      <c r="G22" s="17"/>
      <c r="H22" s="11"/>
      <c r="I22" s="25" t="str">
        <f t="shared" si="17"/>
        <v/>
      </c>
      <c r="J22" s="17" t="str">
        <f t="shared" si="18"/>
        <v/>
      </c>
      <c r="K22">
        <f t="shared" si="19"/>
        <v>0</v>
      </c>
      <c r="L22">
        <f t="shared" si="20"/>
        <v>0</v>
      </c>
      <c r="M22">
        <f t="shared" si="21"/>
        <v>0</v>
      </c>
      <c r="N22">
        <f t="shared" si="22"/>
        <v>0.5</v>
      </c>
      <c r="O22">
        <f t="shared" si="23"/>
        <v>0</v>
      </c>
      <c r="P22">
        <f t="shared" si="24"/>
        <v>0</v>
      </c>
      <c r="Q22">
        <f t="shared" si="25"/>
        <v>0</v>
      </c>
      <c r="R22">
        <f t="shared" si="26"/>
        <v>0</v>
      </c>
      <c r="S22">
        <f t="shared" si="27"/>
        <v>0</v>
      </c>
      <c r="T22">
        <f t="shared" si="28"/>
        <v>0</v>
      </c>
      <c r="U22">
        <f t="shared" si="29"/>
        <v>0</v>
      </c>
      <c r="V22">
        <f t="shared" si="30"/>
        <v>0</v>
      </c>
      <c r="W22">
        <f t="shared" si="31"/>
        <v>0</v>
      </c>
      <c r="X22">
        <f t="shared" si="32"/>
        <v>0</v>
      </c>
      <c r="Y22">
        <f t="shared" si="33"/>
        <v>0</v>
      </c>
      <c r="Z22">
        <f t="shared" si="34"/>
        <v>0</v>
      </c>
      <c r="AA22">
        <f t="shared" si="35"/>
        <v>0</v>
      </c>
      <c r="AB22">
        <f t="shared" si="36"/>
        <v>0</v>
      </c>
      <c r="AC22">
        <f t="shared" si="37"/>
        <v>0</v>
      </c>
      <c r="AD22">
        <f t="shared" si="38"/>
        <v>0</v>
      </c>
      <c r="AE22">
        <f t="shared" si="39"/>
        <v>0</v>
      </c>
      <c r="AF22">
        <f t="shared" si="40"/>
        <v>2500</v>
      </c>
      <c r="AG22">
        <f t="shared" si="41"/>
        <v>1.747017880833996</v>
      </c>
      <c r="AH22">
        <f t="shared" si="42"/>
        <v>1</v>
      </c>
      <c r="AI22">
        <f t="shared" si="43"/>
        <v>1.3202245879265835</v>
      </c>
      <c r="AJ22">
        <f t="shared" si="44"/>
        <v>1</v>
      </c>
      <c r="AK22">
        <f t="shared" si="45"/>
        <v>8.4623102653804059E-52</v>
      </c>
      <c r="AL22">
        <f t="shared" si="46"/>
        <v>0</v>
      </c>
      <c r="AM22">
        <f t="shared" si="47"/>
        <v>0</v>
      </c>
      <c r="AN22">
        <f t="shared" si="48"/>
        <v>0</v>
      </c>
      <c r="AO22">
        <f t="shared" si="49"/>
        <v>0</v>
      </c>
      <c r="AP22">
        <f t="shared" si="50"/>
        <v>0</v>
      </c>
      <c r="AQ22">
        <f t="shared" si="51"/>
        <v>0</v>
      </c>
      <c r="AR22">
        <f t="shared" si="52"/>
        <v>3</v>
      </c>
      <c r="AS22">
        <f t="shared" si="53"/>
        <v>3</v>
      </c>
    </row>
    <row r="23" spans="2:45">
      <c r="B23" s="14"/>
      <c r="C23" s="22"/>
      <c r="D23" s="15"/>
      <c r="E23" s="14"/>
      <c r="F23" s="22"/>
      <c r="G23" s="15"/>
      <c r="H23" s="10"/>
      <c r="I23" s="26" t="str">
        <f t="shared" si="17"/>
        <v/>
      </c>
      <c r="J23" s="15" t="str">
        <f t="shared" si="18"/>
        <v/>
      </c>
      <c r="K23">
        <f t="shared" si="19"/>
        <v>0</v>
      </c>
      <c r="L23">
        <f t="shared" si="20"/>
        <v>0</v>
      </c>
      <c r="M23">
        <f t="shared" si="21"/>
        <v>0</v>
      </c>
      <c r="N23">
        <f t="shared" si="22"/>
        <v>0.5</v>
      </c>
      <c r="O23">
        <f t="shared" si="23"/>
        <v>0</v>
      </c>
      <c r="P23">
        <f t="shared" si="24"/>
        <v>0</v>
      </c>
      <c r="Q23">
        <f t="shared" si="25"/>
        <v>0</v>
      </c>
      <c r="R23">
        <f t="shared" si="26"/>
        <v>0</v>
      </c>
      <c r="S23">
        <f t="shared" si="27"/>
        <v>0</v>
      </c>
      <c r="T23">
        <f t="shared" si="28"/>
        <v>0</v>
      </c>
      <c r="U23">
        <f t="shared" si="29"/>
        <v>0</v>
      </c>
      <c r="V23">
        <f t="shared" si="30"/>
        <v>0</v>
      </c>
      <c r="W23">
        <f t="shared" si="31"/>
        <v>0</v>
      </c>
      <c r="X23">
        <f t="shared" si="32"/>
        <v>0</v>
      </c>
      <c r="Y23">
        <f t="shared" si="33"/>
        <v>0</v>
      </c>
      <c r="Z23">
        <f t="shared" si="34"/>
        <v>0</v>
      </c>
      <c r="AA23">
        <f t="shared" si="35"/>
        <v>0</v>
      </c>
      <c r="AB23">
        <f t="shared" si="36"/>
        <v>0</v>
      </c>
      <c r="AC23">
        <f t="shared" si="37"/>
        <v>0</v>
      </c>
      <c r="AD23">
        <f t="shared" si="38"/>
        <v>0</v>
      </c>
      <c r="AE23">
        <f t="shared" si="39"/>
        <v>0</v>
      </c>
      <c r="AF23">
        <f t="shared" si="40"/>
        <v>2500</v>
      </c>
      <c r="AG23">
        <f t="shared" si="41"/>
        <v>1.747017880833996</v>
      </c>
      <c r="AH23">
        <f t="shared" si="42"/>
        <v>1</v>
      </c>
      <c r="AI23">
        <f t="shared" si="43"/>
        <v>1.3202245879265835</v>
      </c>
      <c r="AJ23">
        <f t="shared" si="44"/>
        <v>1</v>
      </c>
      <c r="AK23">
        <f t="shared" si="45"/>
        <v>8.4623102653804059E-52</v>
      </c>
      <c r="AL23">
        <f t="shared" si="46"/>
        <v>0</v>
      </c>
      <c r="AM23">
        <f t="shared" si="47"/>
        <v>0</v>
      </c>
      <c r="AN23">
        <f t="shared" si="48"/>
        <v>0</v>
      </c>
      <c r="AO23">
        <f t="shared" si="49"/>
        <v>0</v>
      </c>
      <c r="AP23">
        <f t="shared" si="50"/>
        <v>0</v>
      </c>
      <c r="AQ23">
        <f t="shared" si="51"/>
        <v>0</v>
      </c>
      <c r="AR23">
        <f t="shared" si="52"/>
        <v>3</v>
      </c>
      <c r="AS23">
        <f t="shared" si="53"/>
        <v>3</v>
      </c>
    </row>
    <row r="24" spans="2:45">
      <c r="B24" s="18"/>
      <c r="C24" s="23"/>
      <c r="D24" s="19"/>
      <c r="E24" s="18"/>
      <c r="F24" s="23"/>
      <c r="G24" s="19"/>
      <c r="H24" s="11"/>
      <c r="I24" s="27" t="str">
        <f t="shared" si="17"/>
        <v/>
      </c>
      <c r="J24" s="19" t="str">
        <f t="shared" si="18"/>
        <v/>
      </c>
      <c r="K24">
        <f t="shared" si="19"/>
        <v>0</v>
      </c>
      <c r="L24">
        <f t="shared" si="20"/>
        <v>0</v>
      </c>
      <c r="M24">
        <f t="shared" si="21"/>
        <v>0</v>
      </c>
      <c r="N24">
        <f t="shared" si="22"/>
        <v>0.5</v>
      </c>
      <c r="O24">
        <f t="shared" si="23"/>
        <v>0</v>
      </c>
      <c r="P24">
        <f t="shared" si="24"/>
        <v>0</v>
      </c>
      <c r="Q24">
        <f t="shared" si="25"/>
        <v>0</v>
      </c>
      <c r="R24">
        <f t="shared" si="26"/>
        <v>0</v>
      </c>
      <c r="S24">
        <f t="shared" si="27"/>
        <v>0</v>
      </c>
      <c r="T24">
        <f t="shared" si="28"/>
        <v>0</v>
      </c>
      <c r="U24">
        <f t="shared" si="29"/>
        <v>0</v>
      </c>
      <c r="V24">
        <f t="shared" si="30"/>
        <v>0</v>
      </c>
      <c r="W24">
        <f t="shared" si="31"/>
        <v>0</v>
      </c>
      <c r="X24">
        <f t="shared" si="32"/>
        <v>0</v>
      </c>
      <c r="Y24">
        <f t="shared" si="33"/>
        <v>0</v>
      </c>
      <c r="Z24">
        <f t="shared" si="34"/>
        <v>0</v>
      </c>
      <c r="AA24">
        <f t="shared" si="35"/>
        <v>0</v>
      </c>
      <c r="AB24">
        <f t="shared" si="36"/>
        <v>0</v>
      </c>
      <c r="AC24">
        <f t="shared" si="37"/>
        <v>0</v>
      </c>
      <c r="AD24">
        <f t="shared" si="38"/>
        <v>0</v>
      </c>
      <c r="AE24">
        <f t="shared" si="39"/>
        <v>0</v>
      </c>
      <c r="AF24">
        <f t="shared" si="40"/>
        <v>2500</v>
      </c>
      <c r="AG24">
        <f t="shared" si="41"/>
        <v>1.747017880833996</v>
      </c>
      <c r="AH24">
        <f t="shared" si="42"/>
        <v>1</v>
      </c>
      <c r="AI24">
        <f t="shared" si="43"/>
        <v>1.3202245879265835</v>
      </c>
      <c r="AJ24">
        <f t="shared" si="44"/>
        <v>1</v>
      </c>
      <c r="AK24">
        <f t="shared" si="45"/>
        <v>8.4623102653804059E-52</v>
      </c>
      <c r="AL24">
        <f t="shared" si="46"/>
        <v>0</v>
      </c>
      <c r="AM24">
        <f t="shared" si="47"/>
        <v>0</v>
      </c>
      <c r="AN24">
        <f t="shared" si="48"/>
        <v>0</v>
      </c>
      <c r="AO24">
        <f t="shared" si="49"/>
        <v>0</v>
      </c>
      <c r="AP24">
        <f t="shared" si="50"/>
        <v>0</v>
      </c>
      <c r="AQ24">
        <f t="shared" si="51"/>
        <v>0</v>
      </c>
      <c r="AR24">
        <f t="shared" si="52"/>
        <v>3</v>
      </c>
      <c r="AS24">
        <f t="shared" si="53"/>
        <v>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HutchColor,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Hutcheson</dc:creator>
  <cp:lastModifiedBy>Don Hutcheson</cp:lastModifiedBy>
  <dcterms:created xsi:type="dcterms:W3CDTF">2016-08-19T13:13:31Z</dcterms:created>
  <dcterms:modified xsi:type="dcterms:W3CDTF">2017-06-22T14:24:18Z</dcterms:modified>
</cp:coreProperties>
</file>